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Bil" sheetId="1" r:id="rId1"/>
  </sheets>
  <externalReferences>
    <externalReference r:id="rId2"/>
  </externalReferences>
  <definedNames>
    <definedName name="_xlnm.Print_Titles" localSheetId="0">Bil!$10:$10</definedName>
    <definedName name="_xlnm.Print_Area" localSheetId="0">Bil!$A$2:$F$289</definedName>
  </definedNames>
  <calcPr calcId="144525" fullCalcOnLoad="1"/>
</workbook>
</file>

<file path=xl/calcChain.xml><?xml version="1.0" encoding="utf-8"?>
<calcChain xmlns="http://schemas.openxmlformats.org/spreadsheetml/2006/main">
  <c r="E288" i="1" l="1"/>
  <c r="E289" i="1" s="1"/>
  <c r="D288" i="1"/>
  <c r="D289" i="1" s="1"/>
  <c r="F289" i="1" s="1"/>
  <c r="F287" i="1"/>
  <c r="F286" i="1"/>
  <c r="F285" i="1"/>
  <c r="F282" i="1"/>
  <c r="E281" i="1"/>
  <c r="E283" i="1" s="1"/>
  <c r="D281" i="1"/>
  <c r="D283" i="1" s="1"/>
  <c r="F283" i="1" s="1"/>
  <c r="F280" i="1"/>
  <c r="F279" i="1"/>
  <c r="F278" i="1"/>
  <c r="F277" i="1"/>
  <c r="F276" i="1"/>
  <c r="E274" i="1"/>
  <c r="D274" i="1"/>
  <c r="F274" i="1" s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8" i="1"/>
  <c r="E237" i="1"/>
  <c r="D237" i="1"/>
  <c r="F237" i="1" s="1"/>
  <c r="F236" i="1"/>
  <c r="F235" i="1"/>
  <c r="F234" i="1"/>
  <c r="F233" i="1"/>
  <c r="F232" i="1"/>
  <c r="F231" i="1"/>
  <c r="F230" i="1"/>
  <c r="E229" i="1"/>
  <c r="D229" i="1"/>
  <c r="F229" i="1" s="1"/>
  <c r="F228" i="1"/>
  <c r="F227" i="1"/>
  <c r="F226" i="1"/>
  <c r="E225" i="1"/>
  <c r="D225" i="1"/>
  <c r="F225" i="1" s="1"/>
  <c r="F224" i="1"/>
  <c r="F223" i="1"/>
  <c r="F222" i="1"/>
  <c r="E221" i="1"/>
  <c r="D221" i="1"/>
  <c r="F221" i="1" s="1"/>
  <c r="F220" i="1"/>
  <c r="F219" i="1"/>
  <c r="E218" i="1"/>
  <c r="E217" i="1" s="1"/>
  <c r="E216" i="1" s="1"/>
  <c r="D218" i="1"/>
  <c r="F218" i="1" s="1"/>
  <c r="D217" i="1"/>
  <c r="D216" i="1" s="1"/>
  <c r="F216" i="1" s="1"/>
  <c r="F215" i="1"/>
  <c r="F214" i="1"/>
  <c r="E213" i="1"/>
  <c r="D213" i="1"/>
  <c r="F213" i="1" s="1"/>
  <c r="F212" i="1"/>
  <c r="F211" i="1"/>
  <c r="F210" i="1"/>
  <c r="F209" i="1"/>
  <c r="F208" i="1"/>
  <c r="F207" i="1"/>
  <c r="F206" i="1"/>
  <c r="F205" i="1"/>
  <c r="F204" i="1"/>
  <c r="E203" i="1"/>
  <c r="D203" i="1"/>
  <c r="F203" i="1" s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E186" i="1"/>
  <c r="D186" i="1"/>
  <c r="F186" i="1" s="1"/>
  <c r="E185" i="1"/>
  <c r="D185" i="1"/>
  <c r="F185" i="1" s="1"/>
  <c r="F184" i="1"/>
  <c r="F183" i="1"/>
  <c r="F182" i="1"/>
  <c r="F181" i="1"/>
  <c r="F180" i="1"/>
  <c r="F179" i="1"/>
  <c r="F178" i="1"/>
  <c r="E177" i="1"/>
  <c r="D177" i="1"/>
  <c r="F177" i="1" s="1"/>
  <c r="F176" i="1"/>
  <c r="F175" i="1"/>
  <c r="F174" i="1"/>
  <c r="F173" i="1"/>
  <c r="F172" i="1"/>
  <c r="F171" i="1"/>
  <c r="E170" i="1"/>
  <c r="D170" i="1"/>
  <c r="F170" i="1" s="1"/>
  <c r="E169" i="1"/>
  <c r="D169" i="1"/>
  <c r="F169" i="1" s="1"/>
  <c r="F168" i="1"/>
  <c r="F167" i="1"/>
  <c r="F166" i="1"/>
  <c r="F165" i="1"/>
  <c r="F164" i="1"/>
  <c r="F163" i="1"/>
  <c r="F162" i="1"/>
  <c r="F161" i="1"/>
  <c r="F160" i="1"/>
  <c r="E159" i="1"/>
  <c r="E158" i="1" s="1"/>
  <c r="E157" i="1" s="1"/>
  <c r="D159" i="1"/>
  <c r="F159" i="1" s="1"/>
  <c r="D158" i="1"/>
  <c r="F158" i="1" s="1"/>
  <c r="F156" i="1"/>
  <c r="F155" i="1"/>
  <c r="E154" i="1"/>
  <c r="D154" i="1"/>
  <c r="F154" i="1" s="1"/>
  <c r="F153" i="1"/>
  <c r="F152" i="1"/>
  <c r="F151" i="1"/>
  <c r="F150" i="1"/>
  <c r="F149" i="1"/>
  <c r="F148" i="1"/>
  <c r="F147" i="1"/>
  <c r="F146" i="1"/>
  <c r="F145" i="1"/>
  <c r="F144" i="1"/>
  <c r="E143" i="1"/>
  <c r="D143" i="1"/>
  <c r="F143" i="1" s="1"/>
  <c r="F142" i="1"/>
  <c r="F141" i="1"/>
  <c r="F140" i="1"/>
  <c r="E139" i="1"/>
  <c r="D139" i="1"/>
  <c r="F139" i="1" s="1"/>
  <c r="F138" i="1"/>
  <c r="F137" i="1"/>
  <c r="F136" i="1"/>
  <c r="F135" i="1"/>
  <c r="F134" i="1"/>
  <c r="F133" i="1"/>
  <c r="E132" i="1"/>
  <c r="E131" i="1" s="1"/>
  <c r="D132" i="1"/>
  <c r="F132" i="1" s="1"/>
  <c r="D131" i="1"/>
  <c r="F131" i="1" s="1"/>
  <c r="F130" i="1"/>
  <c r="F129" i="1"/>
  <c r="F128" i="1"/>
  <c r="F127" i="1"/>
  <c r="F126" i="1"/>
  <c r="F125" i="1"/>
  <c r="F124" i="1"/>
  <c r="E123" i="1"/>
  <c r="D123" i="1"/>
  <c r="F123" i="1" s="1"/>
  <c r="F122" i="1"/>
  <c r="F121" i="1"/>
  <c r="F120" i="1"/>
  <c r="F119" i="1"/>
  <c r="F118" i="1"/>
  <c r="F117" i="1"/>
  <c r="E116" i="1"/>
  <c r="D116" i="1"/>
  <c r="F116" i="1" s="1"/>
  <c r="E115" i="1"/>
  <c r="D115" i="1"/>
  <c r="F115" i="1" s="1"/>
  <c r="F114" i="1"/>
  <c r="F113" i="1"/>
  <c r="F112" i="1"/>
  <c r="F111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E85" i="1"/>
  <c r="E84" i="1" s="1"/>
  <c r="E72" i="1" s="1"/>
  <c r="E12" i="1" s="1"/>
  <c r="D85" i="1"/>
  <c r="F85" i="1" s="1"/>
  <c r="D84" i="1"/>
  <c r="F84" i="1" s="1"/>
  <c r="F83" i="1"/>
  <c r="F82" i="1"/>
  <c r="F81" i="1"/>
  <c r="F80" i="1"/>
  <c r="F79" i="1"/>
  <c r="E78" i="1"/>
  <c r="D78" i="1"/>
  <c r="F78" i="1" s="1"/>
  <c r="F77" i="1"/>
  <c r="F76" i="1"/>
  <c r="F75" i="1"/>
  <c r="F74" i="1"/>
  <c r="E73" i="1"/>
  <c r="D73" i="1"/>
  <c r="F73" i="1" s="1"/>
  <c r="D72" i="1"/>
  <c r="F72" i="1" s="1"/>
  <c r="F71" i="1"/>
  <c r="F70" i="1"/>
  <c r="F69" i="1"/>
  <c r="E68" i="1"/>
  <c r="D68" i="1"/>
  <c r="F68" i="1" s="1"/>
  <c r="F67" i="1"/>
  <c r="F66" i="1"/>
  <c r="F65" i="1"/>
  <c r="F64" i="1"/>
  <c r="F63" i="1"/>
  <c r="F62" i="1"/>
  <c r="E61" i="1"/>
  <c r="D61" i="1"/>
  <c r="F61" i="1" s="1"/>
  <c r="F60" i="1"/>
  <c r="F59" i="1"/>
  <c r="F58" i="1"/>
  <c r="E57" i="1"/>
  <c r="D57" i="1"/>
  <c r="F57" i="1" s="1"/>
  <c r="F56" i="1"/>
  <c r="F55" i="1"/>
  <c r="F54" i="1"/>
  <c r="F53" i="1"/>
  <c r="F52" i="1"/>
  <c r="F51" i="1"/>
  <c r="E50" i="1"/>
  <c r="D50" i="1"/>
  <c r="F50" i="1" s="1"/>
  <c r="F49" i="1"/>
  <c r="F48" i="1"/>
  <c r="F47" i="1"/>
  <c r="E46" i="1"/>
  <c r="D46" i="1"/>
  <c r="F46" i="1" s="1"/>
  <c r="F45" i="1"/>
  <c r="F44" i="1"/>
  <c r="F43" i="1"/>
  <c r="F42" i="1"/>
  <c r="F41" i="1"/>
  <c r="E40" i="1"/>
  <c r="D40" i="1"/>
  <c r="F40" i="1" s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F28" i="1"/>
  <c r="F27" i="1"/>
  <c r="F26" i="1"/>
  <c r="E25" i="1"/>
  <c r="D25" i="1"/>
  <c r="F25" i="1" s="1"/>
  <c r="F24" i="1"/>
  <c r="F23" i="1"/>
  <c r="F22" i="1"/>
  <c r="F21" i="1"/>
  <c r="F20" i="1"/>
  <c r="E19" i="1"/>
  <c r="D19" i="1"/>
  <c r="F19" i="1" s="1"/>
  <c r="E18" i="1"/>
  <c r="D18" i="1"/>
  <c r="F18" i="1" s="1"/>
  <c r="F17" i="1"/>
  <c r="F16" i="1"/>
  <c r="F15" i="1"/>
  <c r="E14" i="1"/>
  <c r="D14" i="1"/>
  <c r="F14" i="1" s="1"/>
  <c r="E13" i="1"/>
  <c r="D13" i="1"/>
  <c r="D12" i="1" s="1"/>
  <c r="F12" i="1" s="1"/>
  <c r="B7" i="1"/>
  <c r="B6" i="1"/>
  <c r="B5" i="1"/>
  <c r="B4" i="1"/>
  <c r="A3" i="1"/>
  <c r="F13" i="1" l="1"/>
  <c r="D157" i="1"/>
  <c r="F157" i="1" s="1"/>
  <c r="F217" i="1"/>
  <c r="F281" i="1"/>
  <c r="F288" i="1"/>
</calcChain>
</file>

<file path=xl/sharedStrings.xml><?xml version="1.0" encoding="utf-8"?>
<sst xmlns="http://schemas.openxmlformats.org/spreadsheetml/2006/main" count="521" uniqueCount="509">
  <si>
    <t>&lt;–––– Povratak na RefStr</t>
  </si>
  <si>
    <t>Kontrole ––––&gt;</t>
  </si>
  <si>
    <t>BILANCA</t>
  </si>
  <si>
    <r>
      <t>Obrazac BIL</t>
    </r>
    <r>
      <rPr>
        <b/>
        <sz val="11"/>
        <color indexed="9"/>
        <rFont val="Arial"/>
        <family val="2"/>
        <charset val="238"/>
      </rPr>
      <t xml:space="preserve">
</t>
    </r>
    <r>
      <rPr>
        <b/>
        <sz val="10"/>
        <color indexed="9"/>
        <rFont val="Arial"/>
        <family val="2"/>
        <charset val="238"/>
      </rPr>
      <t>VP 158</t>
    </r>
  </si>
  <si>
    <t>Obveznik:</t>
  </si>
  <si>
    <t>iznosi u kunama, bez lipa</t>
  </si>
  <si>
    <t>Račun iz rač. plana</t>
  </si>
  <si>
    <t>OPIS</t>
  </si>
  <si>
    <t>AOP</t>
  </si>
  <si>
    <t>Stanje 1. siječnja</t>
  </si>
  <si>
    <t>Stanje 31. prosinca</t>
  </si>
  <si>
    <t>Indeks
(5/4)</t>
  </si>
  <si>
    <t>IMOVINA (AOP 002+061)</t>
  </si>
  <si>
    <t>Nefinancijska imovina (AOP 003+007+045+046+050+057)</t>
  </si>
  <si>
    <t>01</t>
  </si>
  <si>
    <t>Neproizvedena dugotrajna imovina (AOP 004+005-006)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</si>
  <si>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</si>
  <si>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</si>
  <si>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</si>
  <si>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</si>
  <si>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</si>
  <si>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</si>
  <si>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</si>
  <si>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(AOP 008+014+023+029+035+039)</t>
  </si>
  <si>
    <t>021 i 02921</t>
  </si>
  <si>
    <t>Građevinski objekti (AOP 009 do 012 - 013)</t>
  </si>
  <si>
    <t>0211</t>
  </si>
  <si>
    <t>Stambeni objekti</t>
  </si>
  <si>
    <t>0212</t>
  </si>
  <si>
    <t>Poslovni objekti</t>
  </si>
  <si>
    <t>0213</t>
  </si>
  <si>
    <t>Ceste, željeznice i ostali prometni objekti</t>
  </si>
  <si>
    <t>0214</t>
  </si>
  <si>
    <t>Ostali građevinski objekti</t>
  </si>
  <si>
    <t>02921</t>
  </si>
  <si>
    <t>Ispravak vrijednosti građevinskih objekata</t>
  </si>
  <si>
    <t>022 i 02922</t>
  </si>
  <si>
    <t>Postrojenja i oprema (AOP 015 do 021 - 022)</t>
  </si>
  <si>
    <t>0221</t>
  </si>
  <si>
    <t>Uredska oprema i namještaj</t>
  </si>
  <si>
    <t>0222</t>
  </si>
  <si>
    <t>Komunikacijska oprema</t>
  </si>
  <si>
    <t>0223</t>
  </si>
  <si>
    <t>Oprema za održavanje i zaštitu</t>
  </si>
  <si>
    <t>0224</t>
  </si>
  <si>
    <t>Medicinska i laboratorijska oprema</t>
  </si>
  <si>
    <t>0225</t>
  </si>
  <si>
    <t>Instrumenti, uređaji i strojevi</t>
  </si>
  <si>
    <t>0226</t>
  </si>
  <si>
    <t>Sportska i glazbena oprema</t>
  </si>
  <si>
    <t>0227</t>
  </si>
  <si>
    <t>Uređaji, strojevi i oprema za ostale namjene</t>
  </si>
  <si>
    <t>02922</t>
  </si>
  <si>
    <t>Ispravak vrijednosti postrojenja i opreme</t>
  </si>
  <si>
    <t>023 i 02923</t>
  </si>
  <si>
    <t>Prijevozna sredstva (AOP 024 do 027 - 028)</t>
  </si>
  <si>
    <t>0231</t>
  </si>
  <si>
    <t>Prijevozna sredstva u cestovnom prometu</t>
  </si>
  <si>
    <t>0232</t>
  </si>
  <si>
    <t xml:space="preserve">Prijevozna sredstva u željezničkom prometu </t>
  </si>
  <si>
    <t>0233</t>
  </si>
  <si>
    <t>Prijevozna sredstva u pomorskom i riječnom prometu</t>
  </si>
  <si>
    <t>0234</t>
  </si>
  <si>
    <t>Prijevozna sredstva u zračnom prometu</t>
  </si>
  <si>
    <t>02923</t>
  </si>
  <si>
    <t xml:space="preserve">Ispravak vrijednosti prijevoznih sredstava </t>
  </si>
  <si>
    <t>024 i 02924</t>
  </si>
  <si>
    <t>Knjige, umjetnička djela i ostale izložbene vrijednosti (AOP 030 do 033 - 034)</t>
  </si>
  <si>
    <t>0241</t>
  </si>
  <si>
    <t xml:space="preserve">Knjige </t>
  </si>
  <si>
    <t>0242</t>
  </si>
  <si>
    <t>Umjetnička djela (izložena u galerijama, muzejima i slično)</t>
  </si>
  <si>
    <t>0243</t>
  </si>
  <si>
    <t>Muzejski izlošci i predmeti prirodnih rijetkosti</t>
  </si>
  <si>
    <t>0244</t>
  </si>
  <si>
    <t>Ostale nespomenute izložbene vrijednosti</t>
  </si>
  <si>
    <t>02924</t>
  </si>
  <si>
    <t>Ispravak vrijednosti knjiga, umjetničkih djela i ostalih izložbenih vrijednosti</t>
  </si>
  <si>
    <t>025 i 02925</t>
  </si>
  <si>
    <t>Višegodišnji nasadi i osnovno stado (AOP 036+037-038)</t>
  </si>
  <si>
    <t>0251</t>
  </si>
  <si>
    <t>Višegodišnji nasadi</t>
  </si>
  <si>
    <t>0252</t>
  </si>
  <si>
    <t>Osnovno stado</t>
  </si>
  <si>
    <t>02925</t>
  </si>
  <si>
    <t>Ispravak vrijednosti višegodišnjih nasada i osnovnog stada</t>
  </si>
  <si>
    <t>026 i 02926</t>
  </si>
  <si>
    <t>Nematerijalna proizvedena imovina (AOP 040 do 043 - 044)</t>
  </si>
  <si>
    <t>0261</t>
  </si>
  <si>
    <t>Istraživanje rudnih bogatstava</t>
  </si>
  <si>
    <t>0262</t>
  </si>
  <si>
    <t>Ulaganja u računalne programe</t>
  </si>
  <si>
    <t>0263</t>
  </si>
  <si>
    <t>Umjetnička, literarna i znanstvena djela</t>
  </si>
  <si>
    <t>0264</t>
  </si>
  <si>
    <t>Ostala nematerijalna proizvedena imovina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</si>
  <si>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</si>
  <si>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</si>
  <si>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</si>
  <si>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</si>
  <si>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</si>
  <si>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(AOP 047+048-049)</t>
  </si>
  <si>
    <t>041</t>
  </si>
  <si>
    <t>Zalihe sitnog inventara</t>
  </si>
  <si>
    <t>042</t>
  </si>
  <si>
    <t>Sitni inventar u upotrebi</t>
  </si>
  <si>
    <t>049</t>
  </si>
  <si>
    <t>Ispravak vrijednosti sitnog inventara</t>
  </si>
  <si>
    <t>05</t>
  </si>
  <si>
    <t>Dugotrajna nefinancijska imovina u pripremi (AOP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</si>
  <si>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</si>
  <si>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</si>
  <si>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</si>
  <si>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</si>
  <si>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</si>
  <si>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</si>
  <si>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</si>
  <si>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</si>
  <si>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</si>
  <si>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</si>
  <si>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</si>
  <si>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</si>
  <si>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</si>
  <si>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(AOP 058 do 060)</t>
  </si>
  <si>
    <t>061</t>
  </si>
  <si>
    <t>Zalihe za obavljanje djelatnosti</t>
  </si>
  <si>
    <t>062</t>
  </si>
  <si>
    <t>Proizvodnja i proizvodi</t>
  </si>
  <si>
    <t>064</t>
  </si>
  <si>
    <t>Roba za daljnju prodaju</t>
  </si>
  <si>
    <t>1</t>
  </si>
  <si>
    <t>Financijska imovina (AOP 062+067+073+104+120+132+142+143)</t>
  </si>
  <si>
    <t>11</t>
  </si>
  <si>
    <t>Novac u banci i blagajni (AOP 063 do 066)</t>
  </si>
  <si>
    <t>111</t>
  </si>
  <si>
    <t>Novac u banci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</si>
  <si>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</si>
  <si>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</si>
  <si>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</si>
  <si>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</si>
  <si>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</si>
  <si>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</si>
  <si>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</si>
  <si>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
(AOP 068 do 072)</t>
  </si>
  <si>
    <t>121</t>
  </si>
  <si>
    <t>Depoziti u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</si>
  <si>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</si>
  <si>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</si>
  <si>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</si>
  <si>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</si>
  <si>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</si>
  <si>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</si>
  <si>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</si>
  <si>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</si>
  <si>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</si>
  <si>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Potraživanja za dane zajmove (AOP 074+092-103)</t>
  </si>
  <si>
    <t>Zajmovi - tuzemni (AOP 075 do 091)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</si>
  <si>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</si>
  <si>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</si>
  <si>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</si>
  <si>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</si>
  <si>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</si>
  <si>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</si>
  <si>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</si>
  <si>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</si>
  <si>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</si>
  <si>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</si>
  <si>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</si>
  <si>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</si>
  <si>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</si>
  <si>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</si>
  <si>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</si>
  <si>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</si>
  <si>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</si>
  <si>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</si>
  <si>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</si>
  <si>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</si>
  <si>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</si>
  <si>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</si>
  <si>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</si>
  <si>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</si>
  <si>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</si>
  <si>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</si>
  <si>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</si>
  <si>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</si>
  <si>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</si>
  <si>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</si>
  <si>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</si>
  <si>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</si>
  <si>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</si>
  <si>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</si>
  <si>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(AOP 093 do 102)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</si>
  <si>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</si>
  <si>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</si>
  <si>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</si>
  <si>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</si>
  <si>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</si>
  <si>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</si>
  <si>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</si>
  <si>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</si>
  <si>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</si>
  <si>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</si>
  <si>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</si>
  <si>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</si>
  <si>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</si>
  <si>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</si>
  <si>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</si>
  <si>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</si>
  <si>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</si>
  <si>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</si>
  <si>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</si>
  <si>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</si>
  <si>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</si>
  <si>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</si>
  <si>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</si>
  <si>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(AOP 105+112-119)</t>
  </si>
  <si>
    <t>Vrijednosni papiri - tuzemni (AOP 106 do 111)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</si>
  <si>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</si>
  <si>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</si>
  <si>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</si>
  <si>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</si>
  <si>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</si>
  <si>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</si>
  <si>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</si>
  <si>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</si>
  <si>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</si>
  <si>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</si>
  <si>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</si>
  <si>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</si>
  <si>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(AOP 113 do 118)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</si>
  <si>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</si>
  <si>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</si>
  <si>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</si>
  <si>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</si>
  <si>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</si>
  <si>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</si>
  <si>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</si>
  <si>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</si>
  <si>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</si>
  <si>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(AOP 121+128-131)</t>
  </si>
  <si>
    <t>Dionice i udjeli u glavnici - tuzemni (AOP 122 do 127)</t>
  </si>
  <si>
    <t>1512</t>
  </si>
  <si>
    <t>Dionice i udjeli u glavnici kreditnih institucija u javnom sektoru</t>
  </si>
  <si>
    <t>1513</t>
  </si>
  <si>
    <t>Dionice i udjeli u glavnici osiguravajućih društava u javnom sektoru</t>
  </si>
  <si>
    <t>1514</t>
  </si>
  <si>
    <t>Dionice i udjeli u glavnici ostalih financijskih institucija u javnom sektoru</t>
  </si>
  <si>
    <t>1521</t>
  </si>
  <si>
    <t>Dionice i udjeli u glavnici trgovačkih društava u javnom sektoru</t>
  </si>
  <si>
    <t>1531</t>
  </si>
  <si>
    <t>Dionice i udjeli u glavnici tuzemnih kreditnih i ostalih financijskih institucija izvan javnog sektora</t>
  </si>
  <si>
    <t>1541</t>
  </si>
  <si>
    <t>Dionice i udjeli u glavnici tuzemnih trgovačkih društava izvan javnog sektora</t>
  </si>
  <si>
    <t>Dionice i udjeli u glavnici - inozemni (AOP 129+130)</t>
  </si>
  <si>
    <t>1532</t>
  </si>
  <si>
    <t>Dionice i udjeli u glavnici inozemnih kreditnih i ostalih financijskih institucija</t>
  </si>
  <si>
    <t>1542</t>
  </si>
  <si>
    <t>Dionice i udjeli u glavnici inozemnih trgovačkih društava izvan javnog sektora</t>
  </si>
  <si>
    <t>159</t>
  </si>
  <si>
    <t>Ispravak vrijednosti dionica i udjela u glavnici</t>
  </si>
  <si>
    <t>16</t>
  </si>
  <si>
    <t>Potraživanja za prihode poslovanja (AOP 133 do 140 - 141)</t>
  </si>
  <si>
    <t>161</t>
  </si>
  <si>
    <t>Potraživanja za poreze</t>
  </si>
  <si>
    <t>162</t>
  </si>
  <si>
    <t>Potraživanja za doprinose</t>
  </si>
  <si>
    <t>163</t>
  </si>
  <si>
    <t>Potraživanja za pomoći od međunarodnih organizacija, institucija i tijela EU te proračunskih korisnika temeljem prijenosa sredstava EU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</si>
  <si>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</si>
  <si>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</si>
  <si>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</si>
  <si>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</si>
  <si>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</si>
  <si>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</t>
  </si>
  <si>
    <t>167</t>
  </si>
  <si>
    <t>Potraživanja za prihode iz proračuna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</si>
  <si>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</si>
  <si>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</si>
  <si>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</si>
  <si>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</si>
  <si>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</si>
  <si>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</t>
  </si>
  <si>
    <t>19</t>
  </si>
  <si>
    <t>Rashodi budućih razdoblja i nedospjela naplata prihoda (AOP 144+145)</t>
  </si>
  <si>
    <t>191</t>
  </si>
  <si>
    <t>Rashodi budućih razdoblja</t>
  </si>
  <si>
    <t>192</t>
  </si>
  <si>
    <t>Nedospjela naplata prihoda</t>
  </si>
  <si>
    <t>OBVEZE I VLASTITI IZVORI (AOP 147+205)</t>
  </si>
  <si>
    <t>2</t>
  </si>
  <si>
    <t xml:space="preserve">Obveze (AOP 148+157+158+174+202) </t>
  </si>
  <si>
    <t>23</t>
  </si>
  <si>
    <t>Obveze za rashode poslovanja (AOP 149 do 156)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</si>
  <si>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</si>
  <si>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</si>
  <si>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</si>
  <si>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</si>
  <si>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</si>
  <si>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</si>
  <si>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</si>
  <si>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</si>
  <si>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236</t>
  </si>
  <si>
    <t>Obveze temeljem sredstava pomoći EU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</si>
  <si>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</si>
  <si>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</si>
  <si>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</si>
  <si>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</si>
  <si>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</si>
  <si>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</si>
  <si>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</si>
  <si>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</si>
  <si>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</si>
  <si>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(AOP 159+166-173)</t>
  </si>
  <si>
    <t>Obveze za vrijednosne papire - tuzemne (AOP 160 do 165)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</si>
  <si>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</si>
  <si>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</si>
  <si>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</si>
  <si>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</si>
  <si>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</si>
  <si>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</si>
  <si>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</si>
  <si>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</si>
  <si>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</si>
  <si>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</si>
  <si>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</si>
  <si>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</si>
  <si>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Obveze za vrijednosne papire - inozemne (AOP 167 do 172)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</si>
  <si>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</si>
  <si>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</si>
  <si>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</si>
  <si>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</si>
  <si>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</si>
  <si>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</si>
  <si>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</si>
  <si>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</si>
  <si>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</si>
  <si>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(AOP 175+192)</t>
  </si>
  <si>
    <t>Obveze za kredite i zajmove - tuzemne (AOP 176 do 191)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</si>
  <si>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</si>
  <si>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</si>
  <si>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</si>
  <si>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</si>
  <si>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</si>
  <si>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</si>
  <si>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</si>
  <si>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</si>
  <si>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</si>
  <si>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</si>
  <si>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</si>
  <si>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</si>
  <si>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</si>
  <si>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</si>
  <si>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</si>
  <si>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</si>
  <si>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</si>
  <si>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</si>
  <si>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</si>
  <si>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</si>
  <si>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</si>
  <si>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</si>
  <si>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</si>
  <si>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</si>
  <si>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</si>
  <si>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</si>
  <si>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</si>
  <si>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</si>
  <si>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</si>
  <si>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</si>
  <si>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</si>
  <si>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</si>
  <si>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(AOP 193 do 201)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</si>
  <si>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</si>
  <si>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</si>
  <si>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</si>
  <si>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</si>
  <si>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</si>
  <si>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</si>
  <si>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</si>
  <si>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</si>
  <si>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</si>
  <si>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</si>
  <si>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</si>
  <si>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29</t>
  </si>
  <si>
    <t>Odgođeno plaćanje rashoda i prihodi budućih razdoblja (AOP 203+204)</t>
  </si>
  <si>
    <t>291</t>
  </si>
  <si>
    <t>Odgođeno plaćanje rashoda</t>
  </si>
  <si>
    <t>292</t>
  </si>
  <si>
    <t>Naplaćeni prihodi budućih razdoblja</t>
  </si>
  <si>
    <t>9</t>
  </si>
  <si>
    <t>Vlastiti izvori (206+214-218+222+223+224)</t>
  </si>
  <si>
    <t>91</t>
  </si>
  <si>
    <t>Vlastiti izvori i ispravak vlastitih izvora (AOP 207-210)</t>
  </si>
  <si>
    <t>911</t>
  </si>
  <si>
    <t>Vlastiti izvori (AOP 208+209)</t>
  </si>
  <si>
    <t>9111</t>
  </si>
  <si>
    <t>Vlastiti izvori iz proračuna</t>
  </si>
  <si>
    <t>9112</t>
  </si>
  <si>
    <t>Ostali vlastiti izvori</t>
  </si>
  <si>
    <t>912</t>
  </si>
  <si>
    <t>Ispravak vlastitih izvora za obveze (AOP 211+212)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</si>
  <si>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</si>
  <si>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</si>
  <si>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</si>
  <si>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</si>
  <si>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</si>
  <si>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(ne upisuje se podatak)</t>
  </si>
  <si>
    <t>9221</t>
  </si>
  <si>
    <t>Višak prihoda (AOP 215 do 217)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</si>
  <si>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</si>
  <si>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</si>
  <si>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</si>
  <si>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</si>
  <si>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</si>
  <si>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</si>
  <si>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</si>
  <si>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 (AOP 219 do 221)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</si>
  <si>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</si>
  <si>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</si>
  <si>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</si>
  <si>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</si>
  <si>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</si>
  <si>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</si>
  <si>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</si>
  <si>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</si>
  <si>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97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</si>
  <si>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</si>
  <si>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</si>
  <si>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</si>
  <si>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</si>
  <si>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</si>
  <si>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</si>
  <si>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Izvanbilančni zapisi - aktiva (AOP 227)</t>
  </si>
  <si>
    <t>996</t>
  </si>
  <si>
    <t>Izvanbilančni zapisi - pasiva</t>
  </si>
  <si>
    <t>OBVEZNI ANALITIČKI PODACI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</si>
  <si>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</si>
  <si>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</si>
  <si>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</si>
  <si>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</si>
  <si>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</si>
  <si>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</si>
  <si>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</si>
  <si>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</si>
  <si>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</si>
  <si>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</si>
  <si>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13731</t>
  </si>
  <si>
    <t>Zajmovi gradskim proračunima - kratkoročni</t>
  </si>
  <si>
    <t>13732</t>
  </si>
  <si>
    <t>Zajmovi gradskim proračunima - dugoročni</t>
  </si>
  <si>
    <t>13741</t>
  </si>
  <si>
    <t>Zajmovi općinskim proračunima - kratkoročni</t>
  </si>
  <si>
    <t>13742</t>
  </si>
  <si>
    <t>Zajmovi općinskim proračunima - dugoročni</t>
  </si>
  <si>
    <t>13751</t>
  </si>
  <si>
    <t>Zajmovi HZMO-u, HZZ-u, HZZO-u - kratkoročni</t>
  </si>
  <si>
    <t>13752</t>
  </si>
  <si>
    <t>Zajmovi HZMO-u, HZZ-u, HZZO-u - dugoročni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</si>
  <si>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</si>
  <si>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</si>
  <si>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</si>
  <si>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</si>
  <si>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</si>
  <si>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</si>
  <si>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</si>
  <si>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</si>
  <si>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26711</t>
  </si>
  <si>
    <t>Obveze za zajmove od državnog proračuna - kratkoročne</t>
  </si>
  <si>
    <t>26712</t>
  </si>
  <si>
    <t>Obveze za zajmove od državnog proračuna - dugoročne</t>
  </si>
  <si>
    <t>26721</t>
  </si>
  <si>
    <t>Obveze za zajmove od županijskih proračuna - kratkoročne</t>
  </si>
  <si>
    <t>26722</t>
  </si>
  <si>
    <t>Obveze za zajmove od županijskih proračuna - dugoročne</t>
  </si>
  <si>
    <t>26731</t>
  </si>
  <si>
    <t>Obveze za zajmove od gradskih proračuna - kratkoročne</t>
  </si>
  <si>
    <t>26732</t>
  </si>
  <si>
    <t>Obveze za zajmove od gradskih proračuna - dugoročne</t>
  </si>
  <si>
    <t>26741</t>
  </si>
  <si>
    <t>Obveze za zajmove od općinskih proračuna - kratkoročne</t>
  </si>
  <si>
    <t>26742</t>
  </si>
  <si>
    <t>Obveze za zajmove od općinskih proračuna - dugoročne</t>
  </si>
  <si>
    <t>26751</t>
  </si>
  <si>
    <t>Obveze za zajmove od HZMO-a, HZZ-a i HZZO-a - kratkoročne</t>
  </si>
  <si>
    <t>26752</t>
  </si>
  <si>
    <t>Obveze za zajmove od HZMO-a, HZZ-a i HZZO-a - dugoročne</t>
  </si>
  <si>
    <t>26761</t>
  </si>
  <si>
    <t>Obveze za zajmove od ostalih izvanproračunskih korisnika državnog proračuna - kratkoročne</t>
  </si>
  <si>
    <t>26762</t>
  </si>
  <si>
    <t>Obveze za zajmove od ostalih izvanproračunskih korisnika državnog proračuna - dugoročne</t>
  </si>
  <si>
    <t>26771</t>
  </si>
  <si>
    <t>Obveze za zajmove od izvanproračunskih korisnika županijskih, gradskih i općinskih proračuna - kratkoročne</t>
  </si>
  <si>
    <t>26772</t>
  </si>
  <si>
    <t>Obveze za zajmove od izvanproračunskih korisnika županijskih, gradskih i općinskih proračuna - dugoročne</t>
  </si>
  <si>
    <t>Kontrolni zbroj (AOP 228 do 261)</t>
  </si>
  <si>
    <t>OBVEZNI ANALITIČKI PODACI O JAMSTVIMA</t>
  </si>
  <si>
    <t>Stanje aktivnih jamstava 1.1.</t>
  </si>
  <si>
    <t>Protestirana jamstva u tekućoj godini</t>
  </si>
  <si>
    <t>Iznos naplaćen u tekućoj godini po protestiranim jamstvima</t>
  </si>
  <si>
    <t>Izdana jamstva u tekućoj godini</t>
  </si>
  <si>
    <t>Jamstva istekla u tekućoj godini</t>
  </si>
  <si>
    <t>Stanje aktivnih jamstava 31.12. (AOP 263+266-267)</t>
  </si>
  <si>
    <t>Primljeni povrati od prvobitnih dužnika za koje je jamstvo plaćeno</t>
  </si>
  <si>
    <t>Kontrolni zbroj (AOP 263 do 269)</t>
  </si>
  <si>
    <t>OBVEZNI ANALITIČKI PODACI O DUGOROČNIM DEPOZITIMA</t>
  </si>
  <si>
    <t>Stanje dugoročnih depozita 1.1.</t>
  </si>
  <si>
    <t>Položeni dugoročni depoziti u tekućoj godini</t>
  </si>
  <si>
    <t>Povlačenje dugoročnih depozita</t>
  </si>
  <si>
    <t>Stanje dugoročnih depozita 31.12. (AOP 271+272-273)</t>
  </si>
  <si>
    <t>Kontrolni zbroj (AOP 271 do 274)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</si>
</sst>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1" x14ac:knownFonts="1">
    <font>
      <sz val="10"/>
      <name val="Arial"/>
      <charset val="238"/>
    </font>
    <font>
      <u/>
      <sz val="10"/>
      <color indexed="12"/>
      <name val="Arial"/>
      <charset val="238"/>
    </font>
    <font>
      <b/>
      <sz val="10"/>
      <color indexed="13"/>
      <name val="Arial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55"/>
      <name val="Arial"/>
      <family val="2"/>
      <charset val="238"/>
    </font>
    <font>
      <sz val="10"/>
      <color indexed="8"/>
      <name val="MS Sans Serif"/>
      <charset val="238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4" fillId="0" borderId="0"/>
  </cellStyleXfs>
  <cellXfs count="55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/>
    </xf>
    <xf numFmtId="49" fontId="17" fillId="0" borderId="8" xfId="3" applyNumberFormat="1" applyFont="1" applyFill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164" fontId="19" fillId="0" borderId="9" xfId="3" applyNumberFormat="1" applyFont="1" applyFill="1" applyBorder="1" applyAlignment="1">
      <alignment horizontal="center" vertical="center" wrapText="1"/>
    </xf>
    <xf numFmtId="3" fontId="18" fillId="5" borderId="9" xfId="0" applyNumberFormat="1" applyFont="1" applyFill="1" applyBorder="1" applyAlignment="1" applyProtection="1">
      <alignment horizontal="right" vertical="center" shrinkToFit="1"/>
      <protection hidden="1"/>
    </xf>
    <xf numFmtId="165" fontId="18" fillId="0" borderId="10" xfId="0" applyNumberFormat="1" applyFont="1" applyFill="1" applyBorder="1" applyAlignment="1" applyProtection="1">
      <alignment horizontal="right" vertical="center"/>
      <protection hidden="1"/>
    </xf>
    <xf numFmtId="49" fontId="17" fillId="0" borderId="11" xfId="3" applyNumberFormat="1" applyFont="1" applyFill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164" fontId="19" fillId="0" borderId="12" xfId="3" applyNumberFormat="1" applyFont="1" applyFill="1" applyBorder="1" applyAlignment="1">
      <alignment horizontal="center" vertical="center" wrapText="1"/>
    </xf>
    <xf numFmtId="3" fontId="18" fillId="5" borderId="12" xfId="0" applyNumberFormat="1" applyFont="1" applyFill="1" applyBorder="1" applyAlignment="1" applyProtection="1">
      <alignment horizontal="right" vertical="center" shrinkToFit="1"/>
      <protection hidden="1"/>
    </xf>
    <xf numFmtId="165" fontId="18" fillId="0" borderId="13" xfId="0" applyNumberFormat="1" applyFont="1" applyFill="1" applyBorder="1" applyAlignment="1" applyProtection="1">
      <alignment horizontal="right" vertical="center"/>
      <protection hidden="1"/>
    </xf>
    <xf numFmtId="3" fontId="18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11" xfId="3" applyNumberFormat="1" applyFont="1" applyFill="1" applyBorder="1" applyAlignment="1">
      <alignment horizontal="left" vertical="center" shrinkToFit="1"/>
    </xf>
    <xf numFmtId="49" fontId="18" fillId="0" borderId="12" xfId="0" applyNumberFormat="1" applyFont="1" applyBorder="1" applyAlignment="1">
      <alignment horizontal="left" vertical="center" shrinkToFit="1"/>
    </xf>
    <xf numFmtId="49" fontId="17" fillId="0" borderId="14" xfId="3" applyNumberFormat="1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164" fontId="19" fillId="0" borderId="15" xfId="3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 applyProtection="1">
      <alignment horizontal="right" vertical="center"/>
      <protection hidden="1"/>
    </xf>
    <xf numFmtId="0" fontId="6" fillId="6" borderId="17" xfId="2" applyFont="1" applyFill="1" applyBorder="1" applyAlignment="1" applyProtection="1">
      <alignment horizontal="left" vertical="center"/>
      <protection hidden="1"/>
    </xf>
    <xf numFmtId="0" fontId="13" fillId="6" borderId="18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17" fillId="0" borderId="20" xfId="3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164" fontId="19" fillId="0" borderId="21" xfId="3" applyNumberFormat="1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 applyProtection="1">
      <alignment horizontal="right" vertical="center"/>
      <protection hidden="1"/>
    </xf>
    <xf numFmtId="3" fontId="18" fillId="5" borderId="15" xfId="0" applyNumberFormat="1" applyFont="1" applyFill="1" applyBorder="1" applyAlignment="1" applyProtection="1">
      <alignment horizontal="right" vertical="center" shrinkToFit="1"/>
      <protection hidden="1"/>
    </xf>
  </cellXfs>
  <cellStyles count="5">
    <cellStyle name="Hiperveza" xfId="1" builtinId="8"/>
    <cellStyle name="Normal_Podaci" xfId="3"/>
    <cellStyle name="Normal_Sheet1" xfId="2"/>
    <cellStyle name="Normalno" xfId="0" builtinId="0"/>
    <cellStyle name="Obično_GFI-POD ver. 1.0.5" xfId="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AppData/Local/Microsoft/Windows/Temporary%20Internet%20Files/Content.Outlook/PLSOJ075/201212_Prorac_obaveze%20za%20SD&#3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0"/>
      <sheetData sheetId="1"/>
      <sheetData sheetId="2">
        <row r="6">
          <cell r="B6">
            <v>46639</v>
          </cell>
          <cell r="F6" t="str">
            <v>2012-12</v>
          </cell>
        </row>
        <row r="8">
          <cell r="B8">
            <v>2776111</v>
          </cell>
        </row>
        <row r="10">
          <cell r="B10" t="str">
            <v>JAVNA USTANOVA RERA S.D.</v>
          </cell>
        </row>
        <row r="12">
          <cell r="B12">
            <v>21000</v>
          </cell>
          <cell r="C12" t="str">
            <v>SPLIT</v>
          </cell>
        </row>
        <row r="14">
          <cell r="B14" t="str">
            <v>DOMOVINSKOG RATA 2</v>
          </cell>
        </row>
        <row r="16">
          <cell r="B16">
            <v>21</v>
          </cell>
        </row>
        <row r="18">
          <cell r="B18">
            <v>7022</v>
          </cell>
          <cell r="C18" t="str">
            <v>Savjetovanje u vezi s poslovanjem i ostalim upravljanjem</v>
          </cell>
        </row>
        <row r="20">
          <cell r="B20">
            <v>0</v>
          </cell>
        </row>
        <row r="40">
          <cell r="R40" t="str">
            <v>za odabrano razdoblje i razinu obrazac se ne popunjava</v>
          </cell>
        </row>
        <row r="41">
          <cell r="N41" t="str">
            <v>2011-01</v>
          </cell>
          <cell r="R41" t="str">
            <v>za odabrano razdoblje i razinu obrazac se ne popunjava</v>
          </cell>
        </row>
        <row r="42">
          <cell r="N42" t="str">
            <v>2011-02</v>
          </cell>
          <cell r="R42" t="str">
            <v>za odabrano razdoblje i razinu obrazac se ne popunjava</v>
          </cell>
        </row>
        <row r="43">
          <cell r="N43" t="str">
            <v>2011-03</v>
          </cell>
          <cell r="R43" t="str">
            <v>za odabrano razdoblje i razinu obrazac se ne popunjava</v>
          </cell>
        </row>
        <row r="44">
          <cell r="N44" t="str">
            <v>2011-04</v>
          </cell>
          <cell r="R44" t="str">
            <v>za odabrano razdoblje i razinu obrazac se ne popunjava</v>
          </cell>
        </row>
        <row r="45">
          <cell r="N45" t="str">
            <v>2011-05</v>
          </cell>
          <cell r="R45" t="str">
            <v>za odabrano razdoblje i razinu obrazac se ne popunjava</v>
          </cell>
        </row>
        <row r="46">
          <cell r="N46" t="str">
            <v>2011-06</v>
          </cell>
          <cell r="R46" t="str">
            <v>za odabrano razdoblje i razinu obrazac se ne popunjava</v>
          </cell>
        </row>
        <row r="47">
          <cell r="N47" t="str">
            <v>2011-07</v>
          </cell>
          <cell r="R47" t="str">
            <v>za odabrano razdoblje i razinu obrazac se ne popunjava</v>
          </cell>
        </row>
        <row r="48">
          <cell r="N48" t="str">
            <v>2011-08</v>
          </cell>
          <cell r="R48" t="str">
            <v>za odabrano razdoblje i razinu obrazac se ne popunjava</v>
          </cell>
        </row>
        <row r="49">
          <cell r="N49" t="str">
            <v>2011-09</v>
          </cell>
          <cell r="R49" t="str">
            <v>za odabrano razdoblje i razinu obrazac se ne popunjava</v>
          </cell>
        </row>
        <row r="50">
          <cell r="N50" t="str">
            <v>2011-10</v>
          </cell>
          <cell r="R50" t="str">
            <v>za odabrano razdoblje i razinu obrazac se ne popunjava</v>
          </cell>
        </row>
        <row r="51">
          <cell r="N51" t="str">
            <v>2011-11</v>
          </cell>
          <cell r="R51" t="str">
            <v>za odabrano razdoblje i razinu obrazac se ne popunjava</v>
          </cell>
        </row>
        <row r="52">
          <cell r="N52" t="str">
            <v>2011-12</v>
          </cell>
          <cell r="R52" t="str">
            <v>stanje na dan 31. prosinca 2011. godine</v>
          </cell>
        </row>
        <row r="53">
          <cell r="N53" t="str">
            <v>2012-01</v>
          </cell>
          <cell r="R53" t="str">
            <v>za odabrano razdoblje i razinu obrazac se ne popunjava</v>
          </cell>
        </row>
        <row r="54">
          <cell r="N54" t="str">
            <v>2012-02</v>
          </cell>
          <cell r="R54" t="str">
            <v>za odabrano razdoblje i razinu obrazac se ne popunjava</v>
          </cell>
        </row>
        <row r="55">
          <cell r="N55" t="str">
            <v>2012-03</v>
          </cell>
          <cell r="R55" t="str">
            <v>za odabrano razdoblje i razinu obrazac se ne popunjava</v>
          </cell>
        </row>
        <row r="56">
          <cell r="N56" t="str">
            <v>2012-04</v>
          </cell>
          <cell r="R56" t="str">
            <v>za odabrano razdoblje i razinu obrazac se ne popunjava</v>
          </cell>
        </row>
        <row r="57">
          <cell r="N57" t="str">
            <v>2012-05</v>
          </cell>
          <cell r="R57" t="str">
            <v>za odabrano razdoblje i razinu obrazac se ne popunjava</v>
          </cell>
        </row>
        <row r="58">
          <cell r="N58" t="str">
            <v>2012-06</v>
          </cell>
          <cell r="R58" t="str">
            <v>za odabrano razdoblje i razinu obrazac se ne popunjava</v>
          </cell>
        </row>
        <row r="59">
          <cell r="N59" t="str">
            <v>2012-07</v>
          </cell>
          <cell r="R59" t="str">
            <v>za odabrano razdoblje i razinu obrazac se ne popunjava</v>
          </cell>
        </row>
        <row r="60">
          <cell r="N60" t="str">
            <v>2012-08</v>
          </cell>
          <cell r="R60" t="str">
            <v>za odabrano razdoblje i razinu obrazac se ne popunjava</v>
          </cell>
        </row>
        <row r="61">
          <cell r="N61" t="str">
            <v>2012-09</v>
          </cell>
          <cell r="R61" t="str">
            <v>za odabrano razdoblje i razinu obrazac se ne popunjava</v>
          </cell>
        </row>
        <row r="62">
          <cell r="N62" t="str">
            <v>2012-10</v>
          </cell>
          <cell r="R62" t="str">
            <v>za odabrano razdoblje i razinu obrazac se ne popunjava</v>
          </cell>
        </row>
        <row r="63">
          <cell r="N63" t="str">
            <v>2012-11</v>
          </cell>
          <cell r="R63" t="str">
            <v>za odabrano razdoblje i razinu obrazac se ne popunjava</v>
          </cell>
        </row>
        <row r="64">
          <cell r="N64" t="str">
            <v>2012-12</v>
          </cell>
          <cell r="R64" t="str">
            <v>stanje na dan 31. prosinca 2012. godine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showRowColHeaders="0" tabSelected="1" workbookViewId="0">
      <pane ySplit="2" topLeftCell="A134" activePane="bottomLeft" state="frozen"/>
      <selection pane="bottomLeft" activeCell="E134" sqref="E134"/>
    </sheetView>
  </sheetViews>
  <sheetFormatPr defaultColWidth="0" defaultRowHeight="12.75" zeroHeight="1" x14ac:dyDescent="0.2"/>
  <cols>
    <col min="1" max="1" width="7.7109375" style="10" customWidth="1"/>
    <col min="2" max="2" width="70.7109375" style="10" customWidth="1"/>
    <col min="3" max="3" width="4.7109375" style="10" customWidth="1"/>
    <col min="4" max="5" width="15.7109375" style="10" customWidth="1"/>
    <col min="6" max="6" width="6.7109375" style="10" customWidth="1"/>
    <col min="7" max="7" width="0.85546875" style="10" customWidth="1"/>
    <col min="8" max="16384" width="0" style="10" hidden="1"/>
  </cols>
  <sheetData>
    <row r="1" spans="1:6" s="5" customFormat="1" ht="20.100000000000001" customHeight="1" thickBot="1" x14ac:dyDescent="0.25">
      <c r="A1" s="1" t="s">
        <v>0</v>
      </c>
      <c r="B1" s="2"/>
      <c r="C1" s="3" t="s">
        <v>1</v>
      </c>
      <c r="D1" s="4"/>
      <c r="E1" s="4"/>
      <c r="F1" s="4"/>
    </row>
    <row r="2" spans="1:6" ht="39.950000000000003" customHeight="1" thickBot="1" x14ac:dyDescent="0.25">
      <c r="A2" s="6" t="s">
        <v>2</v>
      </c>
      <c r="B2" s="6"/>
      <c r="C2" s="6"/>
      <c r="D2" s="7"/>
      <c r="E2" s="8" t="s">
        <v>3</v>
      </c>
      <c r="F2" s="9"/>
    </row>
    <row r="3" spans="1:6" s="12" customFormat="1" ht="30" customHeight="1" x14ac:dyDescent="0.2">
      <c r="A3" s="11" t="str">
        <f>IF([1]RefStr!F6&lt;&gt;"",LOOKUP([1]RefStr!F6,[1]RefStr!N40:N64,[1]RefStr!R40:R64)," - prije popunjavanja obrasca izaberite razdoblje -")</f>
        <v>stanje na dan 31. prosinca 2012. godine</v>
      </c>
      <c r="B3" s="11"/>
      <c r="C3" s="11"/>
      <c r="D3" s="11"/>
      <c r="E3" s="10"/>
      <c r="F3" s="10"/>
    </row>
    <row r="4" spans="1:6" ht="15" customHeight="1" x14ac:dyDescent="0.2">
      <c r="A4" s="13" t="s">
        <v>4</v>
      </c>
      <c r="B4" s="14" t="str">
        <f xml:space="preserve"> "RKP: " &amp; TEXT(INT(VALUE([1]RefStr!B6)),"00000") &amp; ",  " &amp; "MB: " &amp; TEXT(INT(VALUE([1]RefStr!B8)), "00000000") &amp; "  " &amp; [1]RefStr!B10</f>
        <v>RKP: 46639,  MB: 02776111  JAVNA USTANOVA RERA S.D.</v>
      </c>
      <c r="C4" s="15"/>
      <c r="D4" s="15"/>
      <c r="E4" s="15"/>
      <c r="F4" s="15"/>
    </row>
    <row r="5" spans="1:6" ht="15" customHeight="1" x14ac:dyDescent="0.2">
      <c r="A5" s="16"/>
      <c r="B5" s="14" t="str">
        <f>[1]RefStr!B12 &amp; " " &amp; [1]RefStr!C12 &amp; ", " &amp; [1]RefStr!B14</f>
        <v>21000 SPLIT, DOMOVINSKOG RATA 2</v>
      </c>
      <c r="C5" s="15"/>
      <c r="D5" s="15"/>
      <c r="E5" s="15"/>
      <c r="F5" s="15"/>
    </row>
    <row r="6" spans="1:6" ht="15" customHeight="1" x14ac:dyDescent="0.2">
      <c r="A6" s="17"/>
      <c r="B6" s="18" t="str">
        <f xml:space="preserve"> "Razina: " &amp; [1]RefStr!B16 &amp; ", Razdjel: " &amp; TEXT(INT(VALUE([1]RefStr!B20)), "000")</f>
        <v>Razina: 21, Razdjel: 000</v>
      </c>
      <c r="C6" s="19"/>
      <c r="D6" s="19"/>
      <c r="E6" s="19"/>
      <c r="F6" s="19"/>
    </row>
    <row r="7" spans="1:6" ht="15" customHeight="1" x14ac:dyDescent="0.2">
      <c r="A7" s="17"/>
      <c r="B7" s="18" t="str">
        <f>"Djelatnost: " &amp; [1]RefStr!B18 &amp; " " &amp; [1]RefStr!C18</f>
        <v>Djelatnost: 7022 Savjetovanje u vezi s poslovanjem i ostalim upravljanjem</v>
      </c>
      <c r="C7" s="19"/>
      <c r="D7" s="19"/>
      <c r="E7" s="19"/>
      <c r="F7" s="19"/>
    </row>
    <row r="8" spans="1:6" ht="12.95" customHeight="1" x14ac:dyDescent="0.2"/>
    <row r="9" spans="1:6" ht="12.95" customHeight="1" x14ac:dyDescent="0.2">
      <c r="A9" s="20"/>
      <c r="B9" s="21"/>
      <c r="C9" s="20"/>
      <c r="D9" s="22"/>
      <c r="E9" s="21"/>
      <c r="F9" s="23" t="s">
        <v>5</v>
      </c>
    </row>
    <row r="10" spans="1:6" ht="39" customHeight="1" x14ac:dyDescent="0.2">
      <c r="A10" s="24" t="s">
        <v>6</v>
      </c>
      <c r="B10" s="25" t="s">
        <v>7</v>
      </c>
      <c r="C10" s="26" t="s">
        <v>8</v>
      </c>
      <c r="D10" s="25" t="s">
        <v>9</v>
      </c>
      <c r="E10" s="24" t="s">
        <v>10</v>
      </c>
      <c r="F10" s="24" t="s">
        <v>11</v>
      </c>
    </row>
    <row r="11" spans="1:6" ht="12" customHeight="1" x14ac:dyDescent="0.2">
      <c r="A11" s="27">
        <v>1</v>
      </c>
      <c r="B11" s="28">
        <v>2</v>
      </c>
      <c r="C11" s="28">
        <v>3</v>
      </c>
      <c r="D11" s="28">
        <v>4</v>
      </c>
      <c r="E11" s="27">
        <v>5</v>
      </c>
      <c r="F11" s="27">
        <v>6</v>
      </c>
    </row>
    <row r="12" spans="1:6" ht="14.1" customHeight="1" x14ac:dyDescent="0.2">
      <c r="A12" s="29"/>
      <c r="B12" s="30" t="s">
        <v>12</v>
      </c>
      <c r="C12" s="31">
        <v>1</v>
      </c>
      <c r="D12" s="32">
        <f>D13+D72</f>
        <v>740174</v>
      </c>
      <c r="E12" s="32">
        <f>E13+E72</f>
        <v>2036777</v>
      </c>
      <c r="F12" s="33">
        <f>IF(D12&gt;0,IF(E12/D12&gt;=100,"&gt;&gt;100",E12/D12*100),"-")</f>
        <v>275.17543172281114</v>
      </c>
    </row>
    <row r="13" spans="1:6" ht="14.1" customHeight="1" x14ac:dyDescent="0.2">
      <c r="A13" s="34">
        <v>0</v>
      </c>
      <c r="B13" s="35" t="s">
        <v>13</v>
      </c>
      <c r="C13" s="36">
        <v>2</v>
      </c>
      <c r="D13" s="37">
        <f>D14+D18+D56+D57+D61+D68</f>
        <v>121536</v>
      </c>
      <c r="E13" s="37">
        <f>E14+E18+E56+E57+E61+E68</f>
        <v>134475</v>
      </c>
      <c r="F13" s="38">
        <f t="shared" ref="F13:F76" si="0">IF(D13&gt;0,IF(E13/D13&gt;=100,"&gt;&gt;100",E13/D13*100),"-")</f>
        <v>110.64622827804106</v>
      </c>
    </row>
    <row r="14" spans="1:6" ht="14.1" customHeight="1" x14ac:dyDescent="0.2">
      <c r="A14" s="34" t="s">
        <v>14</v>
      </c>
      <c r="B14" s="35" t="s">
        <v>15</v>
      </c>
      <c r="C14" s="36">
        <v>3</v>
      </c>
      <c r="D14" s="37">
        <f>D15+D16-D17</f>
        <v>10066</v>
      </c>
      <c r="E14" s="37">
        <f>E15+E16-E17</f>
        <v>14562</v>
      </c>
      <c r="F14" s="38">
        <f t="shared" si="0"/>
        <v>144.66520961653089</v>
      </c>
    </row>
    <row r="15" spans="1:6" ht="14.1" customHeight="1" x14ac:dyDescent="0.2">
      <c r="A15" s="34" t="s">
        <v>16</v>
      </c>
      <c r="B15" s="35" t="s">
        <v>17</v>
      </c>
      <c r="C15" s="36">
        <v>4</v>
      </c>
      <c r="D15" s="39">
        <v>0</v>
      </c>
      <c r="E15" s="39">
        <v>0</v>
      </c>
      <c r="F15" s="38" t="str">
        <f t="shared" si="0"/>
        <v>-</v>
      </c>
    </row>
    <row r="16" spans="1:6" ht="14.1" customHeight="1" x14ac:dyDescent="0.2">
      <c r="A16" s="34" t="s">
        <v>18</v>
      </c>
      <c r="B16" s="35" t="s">
        <v>19</v>
      </c>
      <c r="C16" s="36">
        <v>5</v>
      </c>
      <c r="D16" s="39">
        <v>13251</v>
      </c>
      <c r="E16" s="39">
        <v>21658</v>
      </c>
      <c r="F16" s="38">
        <f t="shared" si="0"/>
        <v>163.44426835710513</v>
      </c>
    </row>
    <row r="17" spans="1:6" ht="14.1" customHeight="1" x14ac:dyDescent="0.2">
      <c r="A17" s="34" t="s">
        <v>20</v>
      </c>
      <c r="B17" s="35" t="s">
        <v>21</v>
      </c>
      <c r="C17" s="36">
        <v>6</v>
      </c>
      <c r="D17" s="39">
        <v>3185</v>
      </c>
      <c r="E17" s="39">
        <v>7096</v>
      </c>
      <c r="F17" s="38">
        <f t="shared" si="0"/>
        <v>222.79434850863424</v>
      </c>
    </row>
    <row r="18" spans="1:6" ht="14.1" customHeight="1" x14ac:dyDescent="0.2">
      <c r="A18" s="34" t="s">
        <v>22</v>
      </c>
      <c r="B18" s="35" t="s">
        <v>23</v>
      </c>
      <c r="C18" s="36">
        <v>7</v>
      </c>
      <c r="D18" s="37">
        <f>D19+D25+D34+D40+D46+D50</f>
        <v>111470</v>
      </c>
      <c r="E18" s="37">
        <f>E19+E25+E34+E40+E46+E50</f>
        <v>119913</v>
      </c>
      <c r="F18" s="38">
        <f t="shared" si="0"/>
        <v>107.57423522023863</v>
      </c>
    </row>
    <row r="19" spans="1:6" ht="14.1" customHeight="1" x14ac:dyDescent="0.2">
      <c r="A19" s="40" t="s">
        <v>24</v>
      </c>
      <c r="B19" s="35" t="s">
        <v>25</v>
      </c>
      <c r="C19" s="36">
        <v>8</v>
      </c>
      <c r="D19" s="37">
        <f>SUM(D20:D23)-D24</f>
        <v>0</v>
      </c>
      <c r="E19" s="37">
        <f>SUM(E20:E23)-E24</f>
        <v>0</v>
      </c>
      <c r="F19" s="38" t="str">
        <f t="shared" si="0"/>
        <v>-</v>
      </c>
    </row>
    <row r="20" spans="1:6" ht="14.1" customHeight="1" x14ac:dyDescent="0.2">
      <c r="A20" s="34" t="s">
        <v>26</v>
      </c>
      <c r="B20" s="35" t="s">
        <v>27</v>
      </c>
      <c r="C20" s="36">
        <v>9</v>
      </c>
      <c r="D20" s="39">
        <v>0</v>
      </c>
      <c r="E20" s="39">
        <v>0</v>
      </c>
      <c r="F20" s="38" t="str">
        <f t="shared" si="0"/>
        <v>-</v>
      </c>
    </row>
    <row r="21" spans="1:6" ht="14.1" customHeight="1" x14ac:dyDescent="0.2">
      <c r="A21" s="34" t="s">
        <v>28</v>
      </c>
      <c r="B21" s="35" t="s">
        <v>29</v>
      </c>
      <c r="C21" s="36">
        <v>10</v>
      </c>
      <c r="D21" s="39">
        <v>0</v>
      </c>
      <c r="E21" s="39">
        <v>0</v>
      </c>
      <c r="F21" s="38" t="str">
        <f t="shared" si="0"/>
        <v>-</v>
      </c>
    </row>
    <row r="22" spans="1:6" ht="14.1" customHeight="1" x14ac:dyDescent="0.2">
      <c r="A22" s="34" t="s">
        <v>30</v>
      </c>
      <c r="B22" s="35" t="s">
        <v>31</v>
      </c>
      <c r="C22" s="36">
        <v>11</v>
      </c>
      <c r="D22" s="39">
        <v>0</v>
      </c>
      <c r="E22" s="39">
        <v>0</v>
      </c>
      <c r="F22" s="38" t="str">
        <f t="shared" si="0"/>
        <v>-</v>
      </c>
    </row>
    <row r="23" spans="1:6" ht="14.1" customHeight="1" x14ac:dyDescent="0.2">
      <c r="A23" s="34" t="s">
        <v>32</v>
      </c>
      <c r="B23" s="35" t="s">
        <v>33</v>
      </c>
      <c r="C23" s="36">
        <v>12</v>
      </c>
      <c r="D23" s="39">
        <v>0</v>
      </c>
      <c r="E23" s="39">
        <v>0</v>
      </c>
      <c r="F23" s="38" t="str">
        <f t="shared" si="0"/>
        <v>-</v>
      </c>
    </row>
    <row r="24" spans="1:6" ht="14.1" customHeight="1" x14ac:dyDescent="0.2">
      <c r="A24" s="34" t="s">
        <v>34</v>
      </c>
      <c r="B24" s="35" t="s">
        <v>35</v>
      </c>
      <c r="C24" s="36">
        <v>13</v>
      </c>
      <c r="D24" s="39">
        <v>0</v>
      </c>
      <c r="E24" s="39">
        <v>0</v>
      </c>
      <c r="F24" s="38" t="str">
        <f t="shared" si="0"/>
        <v>-</v>
      </c>
    </row>
    <row r="25" spans="1:6" ht="14.1" customHeight="1" x14ac:dyDescent="0.2">
      <c r="A25" s="40" t="s">
        <v>36</v>
      </c>
      <c r="B25" s="35" t="s">
        <v>37</v>
      </c>
      <c r="C25" s="36">
        <v>14</v>
      </c>
      <c r="D25" s="37">
        <f>SUM(D26:D32)-D33</f>
        <v>39720</v>
      </c>
      <c r="E25" s="37">
        <f>SUM(E26:E32)-E33</f>
        <v>76863</v>
      </c>
      <c r="F25" s="38">
        <f t="shared" si="0"/>
        <v>193.51208459214502</v>
      </c>
    </row>
    <row r="26" spans="1:6" ht="14.1" customHeight="1" x14ac:dyDescent="0.2">
      <c r="A26" s="34" t="s">
        <v>38</v>
      </c>
      <c r="B26" s="35" t="s">
        <v>39</v>
      </c>
      <c r="C26" s="36">
        <v>15</v>
      </c>
      <c r="D26" s="39">
        <v>167827</v>
      </c>
      <c r="E26" s="39">
        <v>224482</v>
      </c>
      <c r="F26" s="38">
        <f t="shared" si="0"/>
        <v>133.75797696437402</v>
      </c>
    </row>
    <row r="27" spans="1:6" ht="14.1" customHeight="1" x14ac:dyDescent="0.2">
      <c r="A27" s="34" t="s">
        <v>40</v>
      </c>
      <c r="B27" s="35" t="s">
        <v>41</v>
      </c>
      <c r="C27" s="36">
        <v>16</v>
      </c>
      <c r="D27" s="39">
        <v>0</v>
      </c>
      <c r="E27" s="39">
        <v>0</v>
      </c>
      <c r="F27" s="38" t="str">
        <f t="shared" si="0"/>
        <v>-</v>
      </c>
    </row>
    <row r="28" spans="1:6" ht="14.1" customHeight="1" x14ac:dyDescent="0.2">
      <c r="A28" s="34" t="s">
        <v>42</v>
      </c>
      <c r="B28" s="35" t="s">
        <v>43</v>
      </c>
      <c r="C28" s="36">
        <v>17</v>
      </c>
      <c r="D28" s="39">
        <v>0</v>
      </c>
      <c r="E28" s="39">
        <v>0</v>
      </c>
      <c r="F28" s="38" t="str">
        <f t="shared" si="0"/>
        <v>-</v>
      </c>
    </row>
    <row r="29" spans="1:6" ht="14.1" customHeight="1" x14ac:dyDescent="0.2">
      <c r="A29" s="34" t="s">
        <v>44</v>
      </c>
      <c r="B29" s="35" t="s">
        <v>45</v>
      </c>
      <c r="C29" s="36">
        <v>18</v>
      </c>
      <c r="D29" s="39">
        <v>0</v>
      </c>
      <c r="E29" s="39">
        <v>0</v>
      </c>
      <c r="F29" s="38" t="str">
        <f t="shared" si="0"/>
        <v>-</v>
      </c>
    </row>
    <row r="30" spans="1:6" ht="14.1" customHeight="1" x14ac:dyDescent="0.2">
      <c r="A30" s="34" t="s">
        <v>46</v>
      </c>
      <c r="B30" s="35" t="s">
        <v>47</v>
      </c>
      <c r="C30" s="36">
        <v>19</v>
      </c>
      <c r="D30" s="39">
        <v>0</v>
      </c>
      <c r="E30" s="39">
        <v>0</v>
      </c>
      <c r="F30" s="38" t="str">
        <f t="shared" si="0"/>
        <v>-</v>
      </c>
    </row>
    <row r="31" spans="1:6" ht="14.1" customHeight="1" x14ac:dyDescent="0.2">
      <c r="A31" s="34" t="s">
        <v>48</v>
      </c>
      <c r="B31" s="35" t="s">
        <v>49</v>
      </c>
      <c r="C31" s="36">
        <v>20</v>
      </c>
      <c r="D31" s="39">
        <v>0</v>
      </c>
      <c r="E31" s="39">
        <v>0</v>
      </c>
      <c r="F31" s="38" t="str">
        <f t="shared" si="0"/>
        <v>-</v>
      </c>
    </row>
    <row r="32" spans="1:6" ht="14.1" customHeight="1" x14ac:dyDescent="0.2">
      <c r="A32" s="34" t="s">
        <v>50</v>
      </c>
      <c r="B32" s="35" t="s">
        <v>51</v>
      </c>
      <c r="C32" s="36">
        <v>21</v>
      </c>
      <c r="D32" s="39">
        <v>0</v>
      </c>
      <c r="E32" s="39">
        <v>0</v>
      </c>
      <c r="F32" s="38" t="str">
        <f t="shared" si="0"/>
        <v>-</v>
      </c>
    </row>
    <row r="33" spans="1:6" ht="14.1" customHeight="1" x14ac:dyDescent="0.2">
      <c r="A33" s="34" t="s">
        <v>52</v>
      </c>
      <c r="B33" s="35" t="s">
        <v>53</v>
      </c>
      <c r="C33" s="36">
        <v>22</v>
      </c>
      <c r="D33" s="39">
        <v>128107</v>
      </c>
      <c r="E33" s="39">
        <v>147619</v>
      </c>
      <c r="F33" s="38">
        <f t="shared" si="0"/>
        <v>115.23101782104021</v>
      </c>
    </row>
    <row r="34" spans="1:6" ht="14.1" customHeight="1" x14ac:dyDescent="0.2">
      <c r="A34" s="40" t="s">
        <v>54</v>
      </c>
      <c r="B34" s="35" t="s">
        <v>55</v>
      </c>
      <c r="C34" s="36">
        <v>23</v>
      </c>
      <c r="D34" s="37">
        <f>SUM(D35:D38)-D39</f>
        <v>71750</v>
      </c>
      <c r="E34" s="37">
        <f>SUM(E35:E38)-E39</f>
        <v>43050</v>
      </c>
      <c r="F34" s="38">
        <f t="shared" si="0"/>
        <v>60</v>
      </c>
    </row>
    <row r="35" spans="1:6" ht="14.1" customHeight="1" x14ac:dyDescent="0.2">
      <c r="A35" s="34" t="s">
        <v>56</v>
      </c>
      <c r="B35" s="35" t="s">
        <v>57</v>
      </c>
      <c r="C35" s="36">
        <v>24</v>
      </c>
      <c r="D35" s="39">
        <v>143500</v>
      </c>
      <c r="E35" s="39">
        <v>143500</v>
      </c>
      <c r="F35" s="38">
        <f t="shared" si="0"/>
        <v>100</v>
      </c>
    </row>
    <row r="36" spans="1:6" ht="14.1" customHeight="1" x14ac:dyDescent="0.2">
      <c r="A36" s="34" t="s">
        <v>58</v>
      </c>
      <c r="B36" s="35" t="s">
        <v>59</v>
      </c>
      <c r="C36" s="36">
        <v>25</v>
      </c>
      <c r="D36" s="39">
        <v>0</v>
      </c>
      <c r="E36" s="39">
        <v>0</v>
      </c>
      <c r="F36" s="38" t="str">
        <f t="shared" si="0"/>
        <v>-</v>
      </c>
    </row>
    <row r="37" spans="1:6" ht="14.1" customHeight="1" x14ac:dyDescent="0.2">
      <c r="A37" s="34" t="s">
        <v>60</v>
      </c>
      <c r="B37" s="35" t="s">
        <v>61</v>
      </c>
      <c r="C37" s="36">
        <v>26</v>
      </c>
      <c r="D37" s="39">
        <v>0</v>
      </c>
      <c r="E37" s="39">
        <v>0</v>
      </c>
      <c r="F37" s="38" t="str">
        <f t="shared" si="0"/>
        <v>-</v>
      </c>
    </row>
    <row r="38" spans="1:6" ht="14.1" customHeight="1" x14ac:dyDescent="0.2">
      <c r="A38" s="34" t="s">
        <v>62</v>
      </c>
      <c r="B38" s="35" t="s">
        <v>63</v>
      </c>
      <c r="C38" s="36">
        <v>27</v>
      </c>
      <c r="D38" s="39">
        <v>0</v>
      </c>
      <c r="E38" s="39">
        <v>0</v>
      </c>
      <c r="F38" s="38" t="str">
        <f t="shared" si="0"/>
        <v>-</v>
      </c>
    </row>
    <row r="39" spans="1:6" ht="14.1" customHeight="1" x14ac:dyDescent="0.2">
      <c r="A39" s="34" t="s">
        <v>64</v>
      </c>
      <c r="B39" s="35" t="s">
        <v>65</v>
      </c>
      <c r="C39" s="36">
        <v>28</v>
      </c>
      <c r="D39" s="39">
        <v>71750</v>
      </c>
      <c r="E39" s="39">
        <v>100450</v>
      </c>
      <c r="F39" s="38">
        <f t="shared" si="0"/>
        <v>140</v>
      </c>
    </row>
    <row r="40" spans="1:6" ht="14.1" customHeight="1" x14ac:dyDescent="0.2">
      <c r="A40" s="40" t="s">
        <v>66</v>
      </c>
      <c r="B40" s="35" t="s">
        <v>67</v>
      </c>
      <c r="C40" s="36">
        <v>29</v>
      </c>
      <c r="D40" s="37">
        <f>SUM(D41:D44)-D45</f>
        <v>0</v>
      </c>
      <c r="E40" s="37">
        <f>SUM(E41:E44)-E45</f>
        <v>0</v>
      </c>
      <c r="F40" s="38" t="str">
        <f t="shared" si="0"/>
        <v>-</v>
      </c>
    </row>
    <row r="41" spans="1:6" ht="14.1" customHeight="1" x14ac:dyDescent="0.2">
      <c r="A41" s="34" t="s">
        <v>68</v>
      </c>
      <c r="B41" s="35" t="s">
        <v>69</v>
      </c>
      <c r="C41" s="36">
        <v>30</v>
      </c>
      <c r="D41" s="39">
        <v>0</v>
      </c>
      <c r="E41" s="39">
        <v>0</v>
      </c>
      <c r="F41" s="38" t="str">
        <f t="shared" si="0"/>
        <v>-</v>
      </c>
    </row>
    <row r="42" spans="1:6" ht="14.1" customHeight="1" x14ac:dyDescent="0.2">
      <c r="A42" s="34" t="s">
        <v>70</v>
      </c>
      <c r="B42" s="35" t="s">
        <v>71</v>
      </c>
      <c r="C42" s="36">
        <v>31</v>
      </c>
      <c r="D42" s="39">
        <v>0</v>
      </c>
      <c r="E42" s="39">
        <v>0</v>
      </c>
      <c r="F42" s="38" t="str">
        <f t="shared" si="0"/>
        <v>-</v>
      </c>
    </row>
    <row r="43" spans="1:6" ht="14.1" customHeight="1" x14ac:dyDescent="0.2">
      <c r="A43" s="34" t="s">
        <v>72</v>
      </c>
      <c r="B43" s="35" t="s">
        <v>73</v>
      </c>
      <c r="C43" s="36">
        <v>32</v>
      </c>
      <c r="D43" s="39">
        <v>0</v>
      </c>
      <c r="E43" s="39">
        <v>0</v>
      </c>
      <c r="F43" s="38" t="str">
        <f t="shared" si="0"/>
        <v>-</v>
      </c>
    </row>
    <row r="44" spans="1:6" ht="14.1" customHeight="1" x14ac:dyDescent="0.2">
      <c r="A44" s="34" t="s">
        <v>74</v>
      </c>
      <c r="B44" s="35" t="s">
        <v>75</v>
      </c>
      <c r="C44" s="36">
        <v>33</v>
      </c>
      <c r="D44" s="39">
        <v>0</v>
      </c>
      <c r="E44" s="39">
        <v>0</v>
      </c>
      <c r="F44" s="38" t="str">
        <f t="shared" si="0"/>
        <v>-</v>
      </c>
    </row>
    <row r="45" spans="1:6" ht="14.1" customHeight="1" x14ac:dyDescent="0.2">
      <c r="A45" s="34" t="s">
        <v>76</v>
      </c>
      <c r="B45" s="35" t="s">
        <v>77</v>
      </c>
      <c r="C45" s="36">
        <v>34</v>
      </c>
      <c r="D45" s="39">
        <v>0</v>
      </c>
      <c r="E45" s="39">
        <v>0</v>
      </c>
      <c r="F45" s="38" t="str">
        <f t="shared" si="0"/>
        <v>-</v>
      </c>
    </row>
    <row r="46" spans="1:6" ht="14.1" customHeight="1" x14ac:dyDescent="0.2">
      <c r="A46" s="40" t="s">
        <v>78</v>
      </c>
      <c r="B46" s="35" t="s">
        <v>79</v>
      </c>
      <c r="C46" s="36">
        <v>35</v>
      </c>
      <c r="D46" s="37">
        <f>SUM(D47:D48)-D49</f>
        <v>0</v>
      </c>
      <c r="E46" s="37">
        <f>SUM(E47:E48)-E49</f>
        <v>0</v>
      </c>
      <c r="F46" s="38" t="str">
        <f t="shared" si="0"/>
        <v>-</v>
      </c>
    </row>
    <row r="47" spans="1:6" ht="14.1" customHeight="1" x14ac:dyDescent="0.2">
      <c r="A47" s="34" t="s">
        <v>80</v>
      </c>
      <c r="B47" s="35" t="s">
        <v>81</v>
      </c>
      <c r="C47" s="36">
        <v>36</v>
      </c>
      <c r="D47" s="39">
        <v>0</v>
      </c>
      <c r="E47" s="39">
        <v>0</v>
      </c>
      <c r="F47" s="38" t="str">
        <f t="shared" si="0"/>
        <v>-</v>
      </c>
    </row>
    <row r="48" spans="1:6" ht="14.1" customHeight="1" x14ac:dyDescent="0.2">
      <c r="A48" s="34" t="s">
        <v>82</v>
      </c>
      <c r="B48" s="35" t="s">
        <v>83</v>
      </c>
      <c r="C48" s="36">
        <v>37</v>
      </c>
      <c r="D48" s="39">
        <v>0</v>
      </c>
      <c r="E48" s="39">
        <v>0</v>
      </c>
      <c r="F48" s="38" t="str">
        <f t="shared" si="0"/>
        <v>-</v>
      </c>
    </row>
    <row r="49" spans="1:6" ht="14.1" customHeight="1" x14ac:dyDescent="0.2">
      <c r="A49" s="34" t="s">
        <v>84</v>
      </c>
      <c r="B49" s="35" t="s">
        <v>85</v>
      </c>
      <c r="C49" s="36">
        <v>38</v>
      </c>
      <c r="D49" s="39">
        <v>0</v>
      </c>
      <c r="E49" s="39">
        <v>0</v>
      </c>
      <c r="F49" s="38" t="str">
        <f t="shared" si="0"/>
        <v>-</v>
      </c>
    </row>
    <row r="50" spans="1:6" ht="14.1" customHeight="1" x14ac:dyDescent="0.2">
      <c r="A50" s="40" t="s">
        <v>86</v>
      </c>
      <c r="B50" s="35" t="s">
        <v>87</v>
      </c>
      <c r="C50" s="36">
        <v>39</v>
      </c>
      <c r="D50" s="37">
        <f>SUM(D51:D54)-D55</f>
        <v>0</v>
      </c>
      <c r="E50" s="37">
        <f>SUM(E51:E54)-E55</f>
        <v>0</v>
      </c>
      <c r="F50" s="38" t="str">
        <f t="shared" si="0"/>
        <v>-</v>
      </c>
    </row>
    <row r="51" spans="1:6" ht="14.1" customHeight="1" x14ac:dyDescent="0.2">
      <c r="A51" s="34" t="s">
        <v>88</v>
      </c>
      <c r="B51" s="35" t="s">
        <v>89</v>
      </c>
      <c r="C51" s="36">
        <v>40</v>
      </c>
      <c r="D51" s="39">
        <v>0</v>
      </c>
      <c r="E51" s="39">
        <v>0</v>
      </c>
      <c r="F51" s="38" t="str">
        <f t="shared" si="0"/>
        <v>-</v>
      </c>
    </row>
    <row r="52" spans="1:6" ht="14.1" customHeight="1" x14ac:dyDescent="0.2">
      <c r="A52" s="34" t="s">
        <v>90</v>
      </c>
      <c r="B52" s="35" t="s">
        <v>91</v>
      </c>
      <c r="C52" s="36">
        <v>41</v>
      </c>
      <c r="D52" s="39">
        <v>0</v>
      </c>
      <c r="E52" s="39">
        <v>0</v>
      </c>
      <c r="F52" s="38" t="str">
        <f t="shared" si="0"/>
        <v>-</v>
      </c>
    </row>
    <row r="53" spans="1:6" ht="14.1" customHeight="1" x14ac:dyDescent="0.2">
      <c r="A53" s="34" t="s">
        <v>92</v>
      </c>
      <c r="B53" s="35" t="s">
        <v>93</v>
      </c>
      <c r="C53" s="36">
        <v>42</v>
      </c>
      <c r="D53" s="39">
        <v>0</v>
      </c>
      <c r="E53" s="39">
        <v>0</v>
      </c>
      <c r="F53" s="38" t="str">
        <f t="shared" si="0"/>
        <v>-</v>
      </c>
    </row>
    <row r="54" spans="1:6" ht="14.1" customHeight="1" x14ac:dyDescent="0.2">
      <c r="A54" s="34" t="s">
        <v>94</v>
      </c>
      <c r="B54" s="35" t="s">
        <v>95</v>
      </c>
      <c r="C54" s="36">
        <v>43</v>
      </c>
      <c r="D54" s="39">
        <v>0</v>
      </c>
      <c r="E54" s="39">
        <v>0</v>
      </c>
      <c r="F54" s="38" t="str">
        <f t="shared" si="0"/>
        <v>-</v>
      </c>
    </row>
    <row r="55" spans="1:6" ht="14.1" customHeight="1" x14ac:dyDescent="0.2">
      <c r="A55" s="34" t="s">
        <v>96</v>
      </c>
      <c r="B55" s="35" t="s">
        <v>97</v>
      </c>
      <c r="C55" s="36">
        <v>44</v>
      </c>
      <c r="D55" s="39">
        <v>0</v>
      </c>
      <c r="E55" s="39">
        <v>0</v>
      </c>
      <c r="F55" s="38" t="str">
        <f t="shared" si="0"/>
        <v>-</v>
      </c>
    </row>
    <row r="56" spans="1:6" ht="14.1" customHeight="1" x14ac:dyDescent="0.2">
      <c r="A56" s="34" t="s">
        <v>98</v>
      </c>
      <c r="B56" s="35" t="s">
        <v>99</v>
      </c>
      <c r="C56" s="36">
        <v>45</v>
      </c>
      <c r="D56" s="39">
        <v>0</v>
      </c>
      <c r="E56" s="39">
        <v>0</v>
      </c>
      <c r="F56" s="38" t="str">
        <f t="shared" si="0"/>
        <v>-</v>
      </c>
    </row>
    <row r="57" spans="1:6" ht="14.1" customHeight="1" x14ac:dyDescent="0.2">
      <c r="A57" s="34" t="s">
        <v>100</v>
      </c>
      <c r="B57" s="35" t="s">
        <v>101</v>
      </c>
      <c r="C57" s="36">
        <v>46</v>
      </c>
      <c r="D57" s="37">
        <f>SUM(D58:D59)-D60</f>
        <v>0</v>
      </c>
      <c r="E57" s="37">
        <f>SUM(E58:E59)-E60</f>
        <v>0</v>
      </c>
      <c r="F57" s="38" t="str">
        <f t="shared" si="0"/>
        <v>-</v>
      </c>
    </row>
    <row r="58" spans="1:6" ht="14.1" customHeight="1" x14ac:dyDescent="0.2">
      <c r="A58" s="34" t="s">
        <v>102</v>
      </c>
      <c r="B58" s="35" t="s">
        <v>103</v>
      </c>
      <c r="C58" s="36">
        <v>47</v>
      </c>
      <c r="D58" s="39">
        <v>0</v>
      </c>
      <c r="E58" s="39">
        <v>0</v>
      </c>
      <c r="F58" s="38" t="str">
        <f t="shared" si="0"/>
        <v>-</v>
      </c>
    </row>
    <row r="59" spans="1:6" ht="14.1" customHeight="1" x14ac:dyDescent="0.2">
      <c r="A59" s="34" t="s">
        <v>104</v>
      </c>
      <c r="B59" s="35" t="s">
        <v>105</v>
      </c>
      <c r="C59" s="36">
        <v>48</v>
      </c>
      <c r="D59" s="39">
        <v>131263</v>
      </c>
      <c r="E59" s="39">
        <v>140222</v>
      </c>
      <c r="F59" s="38">
        <f t="shared" si="0"/>
        <v>106.82522873924869</v>
      </c>
    </row>
    <row r="60" spans="1:6" ht="14.1" customHeight="1" x14ac:dyDescent="0.2">
      <c r="A60" s="34" t="s">
        <v>106</v>
      </c>
      <c r="B60" s="35" t="s">
        <v>107</v>
      </c>
      <c r="C60" s="36">
        <v>49</v>
      </c>
      <c r="D60" s="39">
        <v>131263</v>
      </c>
      <c r="E60" s="39">
        <v>140222</v>
      </c>
      <c r="F60" s="38">
        <f t="shared" si="0"/>
        <v>106.82522873924869</v>
      </c>
    </row>
    <row r="61" spans="1:6" ht="14.1" customHeight="1" x14ac:dyDescent="0.2">
      <c r="A61" s="34" t="s">
        <v>108</v>
      </c>
      <c r="B61" s="35" t="s">
        <v>109</v>
      </c>
      <c r="C61" s="36">
        <v>50</v>
      </c>
      <c r="D61" s="37">
        <f>SUM(D62:D67)</f>
        <v>0</v>
      </c>
      <c r="E61" s="37">
        <f>SUM(E62:E67)</f>
        <v>0</v>
      </c>
      <c r="F61" s="38" t="str">
        <f t="shared" si="0"/>
        <v>-</v>
      </c>
    </row>
    <row r="62" spans="1:6" ht="14.1" customHeight="1" x14ac:dyDescent="0.2">
      <c r="A62" s="34" t="s">
        <v>110</v>
      </c>
      <c r="B62" s="35" t="s">
        <v>111</v>
      </c>
      <c r="C62" s="36">
        <v>51</v>
      </c>
      <c r="D62" s="39">
        <v>0</v>
      </c>
      <c r="E62" s="39">
        <v>0</v>
      </c>
      <c r="F62" s="38" t="str">
        <f t="shared" si="0"/>
        <v>-</v>
      </c>
    </row>
    <row r="63" spans="1:6" ht="14.1" customHeight="1" x14ac:dyDescent="0.2">
      <c r="A63" s="34" t="s">
        <v>112</v>
      </c>
      <c r="B63" s="35" t="s">
        <v>113</v>
      </c>
      <c r="C63" s="36">
        <v>52</v>
      </c>
      <c r="D63" s="39">
        <v>0</v>
      </c>
      <c r="E63" s="39">
        <v>0</v>
      </c>
      <c r="F63" s="38" t="str">
        <f t="shared" si="0"/>
        <v>-</v>
      </c>
    </row>
    <row r="64" spans="1:6" ht="14.1" customHeight="1" x14ac:dyDescent="0.2">
      <c r="A64" s="34" t="s">
        <v>114</v>
      </c>
      <c r="B64" s="35" t="s">
        <v>115</v>
      </c>
      <c r="C64" s="36">
        <v>53</v>
      </c>
      <c r="D64" s="39">
        <v>0</v>
      </c>
      <c r="E64" s="39">
        <v>0</v>
      </c>
      <c r="F64" s="38" t="str">
        <f t="shared" si="0"/>
        <v>-</v>
      </c>
    </row>
    <row r="65" spans="1:6" ht="14.1" customHeight="1" x14ac:dyDescent="0.2">
      <c r="A65" s="34" t="s">
        <v>116</v>
      </c>
      <c r="B65" s="35" t="s">
        <v>117</v>
      </c>
      <c r="C65" s="36">
        <v>54</v>
      </c>
      <c r="D65" s="39">
        <v>0</v>
      </c>
      <c r="E65" s="39">
        <v>0</v>
      </c>
      <c r="F65" s="38" t="str">
        <f t="shared" si="0"/>
        <v>-</v>
      </c>
    </row>
    <row r="66" spans="1:6" ht="14.1" customHeight="1" x14ac:dyDescent="0.2">
      <c r="A66" s="34" t="s">
        <v>118</v>
      </c>
      <c r="B66" s="35" t="s">
        <v>119</v>
      </c>
      <c r="C66" s="36">
        <v>55</v>
      </c>
      <c r="D66" s="39">
        <v>0</v>
      </c>
      <c r="E66" s="39">
        <v>0</v>
      </c>
      <c r="F66" s="38" t="str">
        <f t="shared" si="0"/>
        <v>-</v>
      </c>
    </row>
    <row r="67" spans="1:6" ht="14.1" customHeight="1" x14ac:dyDescent="0.2">
      <c r="A67" s="34" t="s">
        <v>120</v>
      </c>
      <c r="B67" s="35" t="s">
        <v>121</v>
      </c>
      <c r="C67" s="36">
        <v>56</v>
      </c>
      <c r="D67" s="39">
        <v>0</v>
      </c>
      <c r="E67" s="39">
        <v>0</v>
      </c>
      <c r="F67" s="38" t="str">
        <f t="shared" si="0"/>
        <v>-</v>
      </c>
    </row>
    <row r="68" spans="1:6" ht="14.1" customHeight="1" x14ac:dyDescent="0.2">
      <c r="A68" s="34" t="s">
        <v>122</v>
      </c>
      <c r="B68" s="35" t="s">
        <v>123</v>
      </c>
      <c r="C68" s="36">
        <v>57</v>
      </c>
      <c r="D68" s="37">
        <f>SUM(D69:D71)</f>
        <v>0</v>
      </c>
      <c r="E68" s="37">
        <f>SUM(E69:E71)</f>
        <v>0</v>
      </c>
      <c r="F68" s="38" t="str">
        <f t="shared" si="0"/>
        <v>-</v>
      </c>
    </row>
    <row r="69" spans="1:6" ht="14.1" customHeight="1" x14ac:dyDescent="0.2">
      <c r="A69" s="34" t="s">
        <v>124</v>
      </c>
      <c r="B69" s="35" t="s">
        <v>125</v>
      </c>
      <c r="C69" s="36">
        <v>58</v>
      </c>
      <c r="D69" s="39">
        <v>0</v>
      </c>
      <c r="E69" s="39">
        <v>0</v>
      </c>
      <c r="F69" s="38" t="str">
        <f t="shared" si="0"/>
        <v>-</v>
      </c>
    </row>
    <row r="70" spans="1:6" ht="14.1" customHeight="1" x14ac:dyDescent="0.2">
      <c r="A70" s="34" t="s">
        <v>126</v>
      </c>
      <c r="B70" s="35" t="s">
        <v>127</v>
      </c>
      <c r="C70" s="36">
        <v>59</v>
      </c>
      <c r="D70" s="39">
        <v>0</v>
      </c>
      <c r="E70" s="39">
        <v>0</v>
      </c>
      <c r="F70" s="38" t="str">
        <f t="shared" si="0"/>
        <v>-</v>
      </c>
    </row>
    <row r="71" spans="1:6" ht="14.1" customHeight="1" x14ac:dyDescent="0.2">
      <c r="A71" s="34" t="s">
        <v>128</v>
      </c>
      <c r="B71" s="35" t="s">
        <v>129</v>
      </c>
      <c r="C71" s="36">
        <v>60</v>
      </c>
      <c r="D71" s="39">
        <v>0</v>
      </c>
      <c r="E71" s="39">
        <v>0</v>
      </c>
      <c r="F71" s="38" t="str">
        <f t="shared" si="0"/>
        <v>-</v>
      </c>
    </row>
    <row r="72" spans="1:6" ht="14.1" customHeight="1" x14ac:dyDescent="0.2">
      <c r="A72" s="34" t="s">
        <v>130</v>
      </c>
      <c r="B72" s="35" t="s">
        <v>131</v>
      </c>
      <c r="C72" s="36">
        <v>61</v>
      </c>
      <c r="D72" s="37">
        <f>D73+D78+D84+D115+D131+D143+D153+D154</f>
        <v>618638</v>
      </c>
      <c r="E72" s="37">
        <f>E73+E78+E84+E115+E131+E143+E153+E154</f>
        <v>1902302</v>
      </c>
      <c r="F72" s="38">
        <f t="shared" si="0"/>
        <v>307.49840779260245</v>
      </c>
    </row>
    <row r="73" spans="1:6" ht="14.1" customHeight="1" x14ac:dyDescent="0.2">
      <c r="A73" s="34" t="s">
        <v>132</v>
      </c>
      <c r="B73" s="35" t="s">
        <v>133</v>
      </c>
      <c r="C73" s="36">
        <v>62</v>
      </c>
      <c r="D73" s="37">
        <f>SUM(D74:D77)</f>
        <v>327904</v>
      </c>
      <c r="E73" s="37">
        <f>SUM(E74:E77)</f>
        <v>1231909</v>
      </c>
      <c r="F73" s="38">
        <f t="shared" si="0"/>
        <v>375.69197082072805</v>
      </c>
    </row>
    <row r="74" spans="1:6" ht="14.1" customHeight="1" x14ac:dyDescent="0.2">
      <c r="A74" s="34" t="s">
        <v>134</v>
      </c>
      <c r="B74" s="35" t="s">
        <v>135</v>
      </c>
      <c r="C74" s="36">
        <v>63</v>
      </c>
      <c r="D74" s="39">
        <v>327904</v>
      </c>
      <c r="E74" s="39">
        <v>1231909</v>
      </c>
      <c r="F74" s="38">
        <f t="shared" si="0"/>
        <v>375.69197082072805</v>
      </c>
    </row>
    <row r="75" spans="1:6" ht="14.1" customHeight="1" x14ac:dyDescent="0.2">
      <c r="A75" s="34" t="s">
        <v>136</v>
      </c>
      <c r="B75" s="35" t="s">
        <v>137</v>
      </c>
      <c r="C75" s="36">
        <v>64</v>
      </c>
      <c r="D75" s="39">
        <v>0</v>
      </c>
      <c r="E75" s="39">
        <v>0</v>
      </c>
      <c r="F75" s="38" t="str">
        <f t="shared" si="0"/>
        <v>-</v>
      </c>
    </row>
    <row r="76" spans="1:6" ht="14.1" customHeight="1" x14ac:dyDescent="0.2">
      <c r="A76" s="34" t="s">
        <v>138</v>
      </c>
      <c r="B76" s="35" t="s">
        <v>139</v>
      </c>
      <c r="C76" s="36">
        <v>65</v>
      </c>
      <c r="D76" s="39">
        <v>0</v>
      </c>
      <c r="E76" s="39">
        <v>0</v>
      </c>
      <c r="F76" s="38" t="str">
        <f t="shared" si="0"/>
        <v>-</v>
      </c>
    </row>
    <row r="77" spans="1:6" ht="14.1" customHeight="1" x14ac:dyDescent="0.2">
      <c r="A77" s="34" t="s">
        <v>140</v>
      </c>
      <c r="B77" s="35" t="s">
        <v>141</v>
      </c>
      <c r="C77" s="36">
        <v>66</v>
      </c>
      <c r="D77" s="39">
        <v>0</v>
      </c>
      <c r="E77" s="39">
        <v>0</v>
      </c>
      <c r="F77" s="38" t="str">
        <f t="shared" ref="F77:F140" si="1">IF(D77&gt;0,IF(E77/D77&gt;=100,"&gt;&gt;100",E77/D77*100),"-")</f>
        <v>-</v>
      </c>
    </row>
    <row r="78" spans="1:6" ht="24.95" customHeight="1" x14ac:dyDescent="0.2">
      <c r="A78" s="34" t="s">
        <v>142</v>
      </c>
      <c r="B78" s="35" t="s">
        <v>143</v>
      </c>
      <c r="C78" s="36">
        <v>67</v>
      </c>
      <c r="D78" s="37">
        <f>SUM(D79:D83)</f>
        <v>4484</v>
      </c>
      <c r="E78" s="37">
        <f>SUM(E79:E83)</f>
        <v>422517</v>
      </c>
      <c r="F78" s="38">
        <f t="shared" si="1"/>
        <v>9422.7698483496879</v>
      </c>
    </row>
    <row r="79" spans="1:6" ht="14.1" customHeight="1" x14ac:dyDescent="0.2">
      <c r="A79" s="34" t="s">
        <v>144</v>
      </c>
      <c r="B79" s="35" t="s">
        <v>145</v>
      </c>
      <c r="C79" s="36">
        <v>68</v>
      </c>
      <c r="D79" s="39">
        <v>0</v>
      </c>
      <c r="E79" s="39">
        <v>0</v>
      </c>
      <c r="F79" s="38" t="str">
        <f t="shared" si="1"/>
        <v>-</v>
      </c>
    </row>
    <row r="80" spans="1:6" ht="14.1" customHeight="1" x14ac:dyDescent="0.2">
      <c r="A80" s="34" t="s">
        <v>146</v>
      </c>
      <c r="B80" s="35" t="s">
        <v>147</v>
      </c>
      <c r="C80" s="36">
        <v>69</v>
      </c>
      <c r="D80" s="39">
        <v>0</v>
      </c>
      <c r="E80" s="39">
        <v>0</v>
      </c>
      <c r="F80" s="38" t="str">
        <f t="shared" si="1"/>
        <v>-</v>
      </c>
    </row>
    <row r="81" spans="1:6" ht="14.1" customHeight="1" x14ac:dyDescent="0.2">
      <c r="A81" s="34" t="s">
        <v>148</v>
      </c>
      <c r="B81" s="35" t="s">
        <v>149</v>
      </c>
      <c r="C81" s="36">
        <v>70</v>
      </c>
      <c r="D81" s="39">
        <v>1597</v>
      </c>
      <c r="E81" s="39">
        <v>12082</v>
      </c>
      <c r="F81" s="38">
        <f t="shared" si="1"/>
        <v>756.54351909830928</v>
      </c>
    </row>
    <row r="82" spans="1:6" ht="14.1" customHeight="1" x14ac:dyDescent="0.2">
      <c r="A82" s="34" t="s">
        <v>150</v>
      </c>
      <c r="B82" s="35" t="s">
        <v>151</v>
      </c>
      <c r="C82" s="36">
        <v>71</v>
      </c>
      <c r="D82" s="39">
        <v>0</v>
      </c>
      <c r="E82" s="39">
        <v>0</v>
      </c>
      <c r="F82" s="38" t="str">
        <f t="shared" si="1"/>
        <v>-</v>
      </c>
    </row>
    <row r="83" spans="1:6" ht="14.1" customHeight="1" x14ac:dyDescent="0.2">
      <c r="A83" s="34" t="s">
        <v>152</v>
      </c>
      <c r="B83" s="35" t="s">
        <v>153</v>
      </c>
      <c r="C83" s="36">
        <v>72</v>
      </c>
      <c r="D83" s="39">
        <v>2887</v>
      </c>
      <c r="E83" s="39">
        <v>410435</v>
      </c>
      <c r="F83" s="38" t="str">
        <f t="shared" si="1"/>
        <v>&gt;&gt;100</v>
      </c>
    </row>
    <row r="84" spans="1:6" ht="14.1" customHeight="1" x14ac:dyDescent="0.2">
      <c r="A84" s="34" t="s">
        <v>154</v>
      </c>
      <c r="B84" s="35" t="s">
        <v>155</v>
      </c>
      <c r="C84" s="36">
        <v>73</v>
      </c>
      <c r="D84" s="37">
        <f>D85+D103-D114</f>
        <v>0</v>
      </c>
      <c r="E84" s="37">
        <f>E85+E103-E114</f>
        <v>0</v>
      </c>
      <c r="F84" s="38" t="str">
        <f t="shared" si="1"/>
        <v>-</v>
      </c>
    </row>
    <row r="85" spans="1:6" ht="14.1" customHeight="1" x14ac:dyDescent="0.2">
      <c r="A85" s="34"/>
      <c r="B85" s="35" t="s">
        <v>156</v>
      </c>
      <c r="C85" s="36">
        <v>74</v>
      </c>
      <c r="D85" s="37">
        <f>SUM(D86:D102)</f>
        <v>0</v>
      </c>
      <c r="E85" s="37">
        <f>SUM(E86:E102)</f>
        <v>0</v>
      </c>
      <c r="F85" s="38" t="str">
        <f t="shared" si="1"/>
        <v>-</v>
      </c>
    </row>
    <row r="86" spans="1:6" ht="14.1" customHeight="1" x14ac:dyDescent="0.2">
      <c r="A86" s="34" t="s">
        <v>157</v>
      </c>
      <c r="B86" s="35" t="s">
        <v>158</v>
      </c>
      <c r="C86" s="36">
        <v>75</v>
      </c>
      <c r="D86" s="39">
        <v>0</v>
      </c>
      <c r="E86" s="39">
        <v>0</v>
      </c>
      <c r="F86" s="38" t="str">
        <f t="shared" si="1"/>
        <v>-</v>
      </c>
    </row>
    <row r="87" spans="1:6" ht="14.1" customHeight="1" x14ac:dyDescent="0.2">
      <c r="A87" s="34" t="s">
        <v>159</v>
      </c>
      <c r="B87" s="35" t="s">
        <v>160</v>
      </c>
      <c r="C87" s="36">
        <v>76</v>
      </c>
      <c r="D87" s="39">
        <v>0</v>
      </c>
      <c r="E87" s="39">
        <v>0</v>
      </c>
      <c r="F87" s="38" t="str">
        <f t="shared" si="1"/>
        <v>-</v>
      </c>
    </row>
    <row r="88" spans="1:6" ht="14.1" customHeight="1" x14ac:dyDescent="0.2">
      <c r="A88" s="34" t="s">
        <v>161</v>
      </c>
      <c r="B88" s="35" t="s">
        <v>162</v>
      </c>
      <c r="C88" s="36">
        <v>77</v>
      </c>
      <c r="D88" s="39">
        <v>0</v>
      </c>
      <c r="E88" s="39">
        <v>0</v>
      </c>
      <c r="F88" s="38" t="str">
        <f t="shared" si="1"/>
        <v>-</v>
      </c>
    </row>
    <row r="89" spans="1:6" ht="14.1" customHeight="1" x14ac:dyDescent="0.2">
      <c r="A89" s="34" t="s">
        <v>163</v>
      </c>
      <c r="B89" s="35" t="s">
        <v>164</v>
      </c>
      <c r="C89" s="36">
        <v>78</v>
      </c>
      <c r="D89" s="39">
        <v>0</v>
      </c>
      <c r="E89" s="39">
        <v>0</v>
      </c>
      <c r="F89" s="38" t="str">
        <f t="shared" si="1"/>
        <v>-</v>
      </c>
    </row>
    <row r="90" spans="1:6" ht="14.1" customHeight="1" x14ac:dyDescent="0.2">
      <c r="A90" s="34" t="s">
        <v>165</v>
      </c>
      <c r="B90" s="35" t="s">
        <v>166</v>
      </c>
      <c r="C90" s="36">
        <v>79</v>
      </c>
      <c r="D90" s="39">
        <v>0</v>
      </c>
      <c r="E90" s="39">
        <v>0</v>
      </c>
      <c r="F90" s="38" t="str">
        <f t="shared" si="1"/>
        <v>-</v>
      </c>
    </row>
    <row r="91" spans="1:6" ht="14.1" customHeight="1" x14ac:dyDescent="0.2">
      <c r="A91" s="34" t="s">
        <v>167</v>
      </c>
      <c r="B91" s="35" t="s">
        <v>168</v>
      </c>
      <c r="C91" s="36">
        <v>80</v>
      </c>
      <c r="D91" s="39">
        <v>0</v>
      </c>
      <c r="E91" s="39">
        <v>0</v>
      </c>
      <c r="F91" s="38" t="str">
        <f t="shared" si="1"/>
        <v>-</v>
      </c>
    </row>
    <row r="92" spans="1:6" ht="14.1" customHeight="1" x14ac:dyDescent="0.2">
      <c r="A92" s="34" t="s">
        <v>169</v>
      </c>
      <c r="B92" s="35" t="s">
        <v>170</v>
      </c>
      <c r="C92" s="36">
        <v>81</v>
      </c>
      <c r="D92" s="39">
        <v>0</v>
      </c>
      <c r="E92" s="39">
        <v>0</v>
      </c>
      <c r="F92" s="38" t="str">
        <f t="shared" si="1"/>
        <v>-</v>
      </c>
    </row>
    <row r="93" spans="1:6" ht="14.1" customHeight="1" x14ac:dyDescent="0.2">
      <c r="A93" s="34" t="s">
        <v>171</v>
      </c>
      <c r="B93" s="35" t="s">
        <v>172</v>
      </c>
      <c r="C93" s="36">
        <v>82</v>
      </c>
      <c r="D93" s="39">
        <v>0</v>
      </c>
      <c r="E93" s="39">
        <v>0</v>
      </c>
      <c r="F93" s="38" t="str">
        <f t="shared" si="1"/>
        <v>-</v>
      </c>
    </row>
    <row r="94" spans="1:6" ht="14.1" customHeight="1" x14ac:dyDescent="0.2">
      <c r="A94" s="34" t="s">
        <v>173</v>
      </c>
      <c r="B94" s="35" t="s">
        <v>174</v>
      </c>
      <c r="C94" s="36">
        <v>83</v>
      </c>
      <c r="D94" s="39">
        <v>0</v>
      </c>
      <c r="E94" s="39">
        <v>0</v>
      </c>
      <c r="F94" s="38" t="str">
        <f t="shared" si="1"/>
        <v>-</v>
      </c>
    </row>
    <row r="95" spans="1:6" ht="14.1" customHeight="1" x14ac:dyDescent="0.2">
      <c r="A95" s="34" t="s">
        <v>175</v>
      </c>
      <c r="B95" s="35" t="s">
        <v>176</v>
      </c>
      <c r="C95" s="36">
        <v>84</v>
      </c>
      <c r="D95" s="39">
        <v>0</v>
      </c>
      <c r="E95" s="39">
        <v>0</v>
      </c>
      <c r="F95" s="38" t="str">
        <f t="shared" si="1"/>
        <v>-</v>
      </c>
    </row>
    <row r="96" spans="1:6" ht="14.1" customHeight="1" x14ac:dyDescent="0.2">
      <c r="A96" s="34" t="s">
        <v>177</v>
      </c>
      <c r="B96" s="35" t="s">
        <v>178</v>
      </c>
      <c r="C96" s="36">
        <v>85</v>
      </c>
      <c r="D96" s="39">
        <v>0</v>
      </c>
      <c r="E96" s="39">
        <v>0</v>
      </c>
      <c r="F96" s="38" t="str">
        <f t="shared" si="1"/>
        <v>-</v>
      </c>
    </row>
    <row r="97" spans="1:6" ht="14.1" customHeight="1" x14ac:dyDescent="0.2">
      <c r="A97" s="34" t="s">
        <v>179</v>
      </c>
      <c r="B97" s="35" t="s">
        <v>180</v>
      </c>
      <c r="C97" s="36">
        <v>86</v>
      </c>
      <c r="D97" s="39">
        <v>0</v>
      </c>
      <c r="E97" s="39">
        <v>0</v>
      </c>
      <c r="F97" s="38" t="str">
        <f t="shared" si="1"/>
        <v>-</v>
      </c>
    </row>
    <row r="98" spans="1:6" ht="14.1" customHeight="1" x14ac:dyDescent="0.2">
      <c r="A98" s="34" t="s">
        <v>181</v>
      </c>
      <c r="B98" s="35" t="s">
        <v>182</v>
      </c>
      <c r="C98" s="36">
        <v>87</v>
      </c>
      <c r="D98" s="39">
        <v>0</v>
      </c>
      <c r="E98" s="39">
        <v>0</v>
      </c>
      <c r="F98" s="38" t="str">
        <f t="shared" si="1"/>
        <v>-</v>
      </c>
    </row>
    <row r="99" spans="1:6" ht="14.1" customHeight="1" x14ac:dyDescent="0.2">
      <c r="A99" s="34" t="s">
        <v>183</v>
      </c>
      <c r="B99" s="35" t="s">
        <v>184</v>
      </c>
      <c r="C99" s="36">
        <v>88</v>
      </c>
      <c r="D99" s="39">
        <v>0</v>
      </c>
      <c r="E99" s="39">
        <v>0</v>
      </c>
      <c r="F99" s="38" t="str">
        <f t="shared" si="1"/>
        <v>-</v>
      </c>
    </row>
    <row r="100" spans="1:6" ht="14.1" customHeight="1" x14ac:dyDescent="0.2">
      <c r="A100" s="34" t="s">
        <v>185</v>
      </c>
      <c r="B100" s="35" t="s">
        <v>186</v>
      </c>
      <c r="C100" s="36">
        <v>89</v>
      </c>
      <c r="D100" s="39">
        <v>0</v>
      </c>
      <c r="E100" s="39">
        <v>0</v>
      </c>
      <c r="F100" s="38" t="str">
        <f t="shared" si="1"/>
        <v>-</v>
      </c>
    </row>
    <row r="101" spans="1:6" ht="14.1" customHeight="1" x14ac:dyDescent="0.2">
      <c r="A101" s="34" t="s">
        <v>187</v>
      </c>
      <c r="B101" s="35" t="s">
        <v>188</v>
      </c>
      <c r="C101" s="36">
        <v>90</v>
      </c>
      <c r="D101" s="39">
        <v>0</v>
      </c>
      <c r="E101" s="39">
        <v>0</v>
      </c>
      <c r="F101" s="38" t="str">
        <f t="shared" si="1"/>
        <v>-</v>
      </c>
    </row>
    <row r="102" spans="1:6" ht="14.1" customHeight="1" x14ac:dyDescent="0.2">
      <c r="A102" s="34" t="s">
        <v>189</v>
      </c>
      <c r="B102" s="35" t="s">
        <v>190</v>
      </c>
      <c r="C102" s="36">
        <v>91</v>
      </c>
      <c r="D102" s="39">
        <v>0</v>
      </c>
      <c r="E102" s="39">
        <v>0</v>
      </c>
      <c r="F102" s="38" t="str">
        <f t="shared" si="1"/>
        <v>-</v>
      </c>
    </row>
    <row r="103" spans="1:6" ht="14.1" customHeight="1" x14ac:dyDescent="0.2">
      <c r="A103" s="34"/>
      <c r="B103" s="35" t="s">
        <v>191</v>
      </c>
      <c r="C103" s="36">
        <v>92</v>
      </c>
      <c r="D103" s="37">
        <f>SUM(D104:D113)</f>
        <v>0</v>
      </c>
      <c r="E103" s="37">
        <f>SUM(E104:E113)</f>
        <v>0</v>
      </c>
      <c r="F103" s="38" t="str">
        <f t="shared" si="1"/>
        <v>-</v>
      </c>
    </row>
    <row r="104" spans="1:6" ht="14.1" customHeight="1" x14ac:dyDescent="0.2">
      <c r="A104" s="34" t="s">
        <v>192</v>
      </c>
      <c r="B104" s="35" t="s">
        <v>193</v>
      </c>
      <c r="C104" s="36">
        <v>93</v>
      </c>
      <c r="D104" s="39">
        <v>0</v>
      </c>
      <c r="E104" s="39">
        <v>0</v>
      </c>
      <c r="F104" s="38" t="str">
        <f t="shared" si="1"/>
        <v>-</v>
      </c>
    </row>
    <row r="105" spans="1:6" ht="14.1" customHeight="1" x14ac:dyDescent="0.2">
      <c r="A105" s="34" t="s">
        <v>194</v>
      </c>
      <c r="B105" s="35" t="s">
        <v>195</v>
      </c>
      <c r="C105" s="36">
        <v>94</v>
      </c>
      <c r="D105" s="39">
        <v>0</v>
      </c>
      <c r="E105" s="39">
        <v>0</v>
      </c>
      <c r="F105" s="38" t="str">
        <f t="shared" si="1"/>
        <v>-</v>
      </c>
    </row>
    <row r="106" spans="1:6" ht="14.1" customHeight="1" x14ac:dyDescent="0.2">
      <c r="A106" s="34" t="s">
        <v>196</v>
      </c>
      <c r="B106" s="35" t="s">
        <v>197</v>
      </c>
      <c r="C106" s="36">
        <v>95</v>
      </c>
      <c r="D106" s="39">
        <v>0</v>
      </c>
      <c r="E106" s="39">
        <v>0</v>
      </c>
      <c r="F106" s="38" t="str">
        <f t="shared" si="1"/>
        <v>-</v>
      </c>
    </row>
    <row r="107" spans="1:6" ht="14.1" customHeight="1" x14ac:dyDescent="0.2">
      <c r="A107" s="34" t="s">
        <v>198</v>
      </c>
      <c r="B107" s="35" t="s">
        <v>199</v>
      </c>
      <c r="C107" s="36">
        <v>96</v>
      </c>
      <c r="D107" s="39">
        <v>0</v>
      </c>
      <c r="E107" s="39">
        <v>0</v>
      </c>
      <c r="F107" s="38" t="str">
        <f t="shared" si="1"/>
        <v>-</v>
      </c>
    </row>
    <row r="108" spans="1:6" ht="14.1" customHeight="1" x14ac:dyDescent="0.2">
      <c r="A108" s="34" t="s">
        <v>200</v>
      </c>
      <c r="B108" s="35" t="s">
        <v>201</v>
      </c>
      <c r="C108" s="36">
        <v>97</v>
      </c>
      <c r="D108" s="39">
        <v>0</v>
      </c>
      <c r="E108" s="39">
        <v>0</v>
      </c>
      <c r="F108" s="38" t="str">
        <f t="shared" si="1"/>
        <v>-</v>
      </c>
    </row>
    <row r="109" spans="1:6" ht="14.1" customHeight="1" x14ac:dyDescent="0.2">
      <c r="A109" s="34" t="s">
        <v>202</v>
      </c>
      <c r="B109" s="35" t="s">
        <v>203</v>
      </c>
      <c r="C109" s="36">
        <v>98</v>
      </c>
      <c r="D109" s="39">
        <v>0</v>
      </c>
      <c r="E109" s="39">
        <v>0</v>
      </c>
      <c r="F109" s="38" t="str">
        <f t="shared" si="1"/>
        <v>-</v>
      </c>
    </row>
    <row r="110" spans="1:6" ht="14.1" customHeight="1" x14ac:dyDescent="0.2">
      <c r="A110" s="34" t="s">
        <v>204</v>
      </c>
      <c r="B110" s="35" t="s">
        <v>205</v>
      </c>
      <c r="C110" s="36">
        <v>99</v>
      </c>
      <c r="D110" s="39">
        <v>0</v>
      </c>
      <c r="E110" s="39">
        <v>0</v>
      </c>
      <c r="F110" s="38" t="str">
        <f t="shared" si="1"/>
        <v>-</v>
      </c>
    </row>
    <row r="111" spans="1:6" ht="14.1" customHeight="1" x14ac:dyDescent="0.2">
      <c r="A111" s="34" t="s">
        <v>206</v>
      </c>
      <c r="B111" s="35" t="s">
        <v>207</v>
      </c>
      <c r="C111" s="36">
        <v>100</v>
      </c>
      <c r="D111" s="39">
        <v>0</v>
      </c>
      <c r="E111" s="39">
        <v>0</v>
      </c>
      <c r="F111" s="38" t="str">
        <f t="shared" si="1"/>
        <v>-</v>
      </c>
    </row>
    <row r="112" spans="1:6" ht="14.1" customHeight="1" x14ac:dyDescent="0.2">
      <c r="A112" s="34" t="s">
        <v>208</v>
      </c>
      <c r="B112" s="35" t="s">
        <v>209</v>
      </c>
      <c r="C112" s="36">
        <v>101</v>
      </c>
      <c r="D112" s="39">
        <v>0</v>
      </c>
      <c r="E112" s="39">
        <v>0</v>
      </c>
      <c r="F112" s="38" t="str">
        <f t="shared" si="1"/>
        <v>-</v>
      </c>
    </row>
    <row r="113" spans="1:6" ht="14.1" customHeight="1" x14ac:dyDescent="0.2">
      <c r="A113" s="34" t="s">
        <v>210</v>
      </c>
      <c r="B113" s="35" t="s">
        <v>211</v>
      </c>
      <c r="C113" s="36">
        <v>102</v>
      </c>
      <c r="D113" s="39">
        <v>0</v>
      </c>
      <c r="E113" s="39">
        <v>0</v>
      </c>
      <c r="F113" s="38" t="str">
        <f t="shared" si="1"/>
        <v>-</v>
      </c>
    </row>
    <row r="114" spans="1:6" ht="14.1" customHeight="1" x14ac:dyDescent="0.2">
      <c r="A114" s="34" t="s">
        <v>212</v>
      </c>
      <c r="B114" s="35" t="s">
        <v>213</v>
      </c>
      <c r="C114" s="36">
        <v>103</v>
      </c>
      <c r="D114" s="39">
        <v>0</v>
      </c>
      <c r="E114" s="39">
        <v>0</v>
      </c>
      <c r="F114" s="38" t="str">
        <f t="shared" si="1"/>
        <v>-</v>
      </c>
    </row>
    <row r="115" spans="1:6" ht="14.1" customHeight="1" x14ac:dyDescent="0.2">
      <c r="A115" s="34" t="s">
        <v>214</v>
      </c>
      <c r="B115" s="35" t="s">
        <v>215</v>
      </c>
      <c r="C115" s="36">
        <v>104</v>
      </c>
      <c r="D115" s="37">
        <f>D116+D123-D130</f>
        <v>0</v>
      </c>
      <c r="E115" s="37">
        <f>E116+E123-E130</f>
        <v>0</v>
      </c>
      <c r="F115" s="38" t="str">
        <f t="shared" si="1"/>
        <v>-</v>
      </c>
    </row>
    <row r="116" spans="1:6" ht="14.1" customHeight="1" x14ac:dyDescent="0.2">
      <c r="A116" s="34"/>
      <c r="B116" s="35" t="s">
        <v>216</v>
      </c>
      <c r="C116" s="36">
        <v>105</v>
      </c>
      <c r="D116" s="37">
        <f>SUM(D117:D122)</f>
        <v>0</v>
      </c>
      <c r="E116" s="37">
        <f>SUM(E117:E122)</f>
        <v>0</v>
      </c>
      <c r="F116" s="38" t="str">
        <f t="shared" si="1"/>
        <v>-</v>
      </c>
    </row>
    <row r="117" spans="1:6" ht="14.1" customHeight="1" x14ac:dyDescent="0.2">
      <c r="A117" s="34" t="s">
        <v>217</v>
      </c>
      <c r="B117" s="35" t="s">
        <v>218</v>
      </c>
      <c r="C117" s="36">
        <v>106</v>
      </c>
      <c r="D117" s="39">
        <v>0</v>
      </c>
      <c r="E117" s="39">
        <v>0</v>
      </c>
      <c r="F117" s="38" t="str">
        <f t="shared" si="1"/>
        <v>-</v>
      </c>
    </row>
    <row r="118" spans="1:6" ht="14.1" customHeight="1" x14ac:dyDescent="0.2">
      <c r="A118" s="34" t="s">
        <v>219</v>
      </c>
      <c r="B118" s="35" t="s">
        <v>220</v>
      </c>
      <c r="C118" s="36">
        <v>107</v>
      </c>
      <c r="D118" s="39">
        <v>0</v>
      </c>
      <c r="E118" s="39">
        <v>0</v>
      </c>
      <c r="F118" s="38" t="str">
        <f t="shared" si="1"/>
        <v>-</v>
      </c>
    </row>
    <row r="119" spans="1:6" ht="14.1" customHeight="1" x14ac:dyDescent="0.2">
      <c r="A119" s="34" t="s">
        <v>221</v>
      </c>
      <c r="B119" s="35" t="s">
        <v>222</v>
      </c>
      <c r="C119" s="36">
        <v>108</v>
      </c>
      <c r="D119" s="39">
        <v>0</v>
      </c>
      <c r="E119" s="39">
        <v>0</v>
      </c>
      <c r="F119" s="38" t="str">
        <f t="shared" si="1"/>
        <v>-</v>
      </c>
    </row>
    <row r="120" spans="1:6" ht="14.1" customHeight="1" x14ac:dyDescent="0.2">
      <c r="A120" s="34" t="s">
        <v>223</v>
      </c>
      <c r="B120" s="35" t="s">
        <v>224</v>
      </c>
      <c r="C120" s="36">
        <v>109</v>
      </c>
      <c r="D120" s="39">
        <v>0</v>
      </c>
      <c r="E120" s="39">
        <v>0</v>
      </c>
      <c r="F120" s="38" t="str">
        <f t="shared" si="1"/>
        <v>-</v>
      </c>
    </row>
    <row r="121" spans="1:6" ht="14.1" customHeight="1" x14ac:dyDescent="0.2">
      <c r="A121" s="34" t="s">
        <v>225</v>
      </c>
      <c r="B121" s="35" t="s">
        <v>226</v>
      </c>
      <c r="C121" s="36">
        <v>110</v>
      </c>
      <c r="D121" s="39">
        <v>0</v>
      </c>
      <c r="E121" s="39">
        <v>0</v>
      </c>
      <c r="F121" s="38" t="str">
        <f t="shared" si="1"/>
        <v>-</v>
      </c>
    </row>
    <row r="122" spans="1:6" ht="14.1" customHeight="1" x14ac:dyDescent="0.2">
      <c r="A122" s="34" t="s">
        <v>227</v>
      </c>
      <c r="B122" s="35" t="s">
        <v>228</v>
      </c>
      <c r="C122" s="36">
        <v>111</v>
      </c>
      <c r="D122" s="39">
        <v>0</v>
      </c>
      <c r="E122" s="39">
        <v>0</v>
      </c>
      <c r="F122" s="38" t="str">
        <f t="shared" si="1"/>
        <v>-</v>
      </c>
    </row>
    <row r="123" spans="1:6" ht="14.1" customHeight="1" x14ac:dyDescent="0.2">
      <c r="A123" s="34"/>
      <c r="B123" s="35" t="s">
        <v>229</v>
      </c>
      <c r="C123" s="36">
        <v>112</v>
      </c>
      <c r="D123" s="37">
        <f>SUM(D124:D129)</f>
        <v>0</v>
      </c>
      <c r="E123" s="37">
        <f>SUM(E124:E129)</f>
        <v>0</v>
      </c>
      <c r="F123" s="38" t="str">
        <f t="shared" si="1"/>
        <v>-</v>
      </c>
    </row>
    <row r="124" spans="1:6" ht="14.1" customHeight="1" x14ac:dyDescent="0.2">
      <c r="A124" s="34" t="s">
        <v>230</v>
      </c>
      <c r="B124" s="35" t="s">
        <v>218</v>
      </c>
      <c r="C124" s="36">
        <v>113</v>
      </c>
      <c r="D124" s="39">
        <v>0</v>
      </c>
      <c r="E124" s="39">
        <v>0</v>
      </c>
      <c r="F124" s="38" t="str">
        <f t="shared" si="1"/>
        <v>-</v>
      </c>
    </row>
    <row r="125" spans="1:6" ht="14.1" customHeight="1" x14ac:dyDescent="0.2">
      <c r="A125" s="34" t="s">
        <v>231</v>
      </c>
      <c r="B125" s="35" t="s">
        <v>220</v>
      </c>
      <c r="C125" s="36">
        <v>114</v>
      </c>
      <c r="D125" s="39">
        <v>0</v>
      </c>
      <c r="E125" s="39">
        <v>0</v>
      </c>
      <c r="F125" s="38" t="str">
        <f t="shared" si="1"/>
        <v>-</v>
      </c>
    </row>
    <row r="126" spans="1:6" ht="14.1" customHeight="1" x14ac:dyDescent="0.2">
      <c r="A126" s="34" t="s">
        <v>232</v>
      </c>
      <c r="B126" s="35" t="s">
        <v>222</v>
      </c>
      <c r="C126" s="36">
        <v>115</v>
      </c>
      <c r="D126" s="39">
        <v>0</v>
      </c>
      <c r="E126" s="39">
        <v>0</v>
      </c>
      <c r="F126" s="38" t="str">
        <f t="shared" si="1"/>
        <v>-</v>
      </c>
    </row>
    <row r="127" spans="1:6" ht="14.1" customHeight="1" x14ac:dyDescent="0.2">
      <c r="A127" s="34" t="s">
        <v>233</v>
      </c>
      <c r="B127" s="35" t="s">
        <v>224</v>
      </c>
      <c r="C127" s="36">
        <v>116</v>
      </c>
      <c r="D127" s="39">
        <v>0</v>
      </c>
      <c r="E127" s="39">
        <v>0</v>
      </c>
      <c r="F127" s="38" t="str">
        <f t="shared" si="1"/>
        <v>-</v>
      </c>
    </row>
    <row r="128" spans="1:6" ht="14.1" customHeight="1" x14ac:dyDescent="0.2">
      <c r="A128" s="34" t="s">
        <v>234</v>
      </c>
      <c r="B128" s="35" t="s">
        <v>226</v>
      </c>
      <c r="C128" s="36">
        <v>117</v>
      </c>
      <c r="D128" s="39">
        <v>0</v>
      </c>
      <c r="E128" s="39">
        <v>0</v>
      </c>
      <c r="F128" s="38" t="str">
        <f t="shared" si="1"/>
        <v>-</v>
      </c>
    </row>
    <row r="129" spans="1:6" ht="14.1" customHeight="1" x14ac:dyDescent="0.2">
      <c r="A129" s="34" t="s">
        <v>235</v>
      </c>
      <c r="B129" s="35" t="s">
        <v>228</v>
      </c>
      <c r="C129" s="36">
        <v>118</v>
      </c>
      <c r="D129" s="39">
        <v>0</v>
      </c>
      <c r="E129" s="39">
        <v>0</v>
      </c>
      <c r="F129" s="38" t="str">
        <f t="shared" si="1"/>
        <v>-</v>
      </c>
    </row>
    <row r="130" spans="1:6" ht="14.1" customHeight="1" x14ac:dyDescent="0.2">
      <c r="A130" s="34" t="s">
        <v>236</v>
      </c>
      <c r="B130" s="35" t="s">
        <v>237</v>
      </c>
      <c r="C130" s="36">
        <v>119</v>
      </c>
      <c r="D130" s="39">
        <v>0</v>
      </c>
      <c r="E130" s="39">
        <v>0</v>
      </c>
      <c r="F130" s="38" t="str">
        <f t="shared" si="1"/>
        <v>-</v>
      </c>
    </row>
    <row r="131" spans="1:6" ht="14.1" customHeight="1" x14ac:dyDescent="0.2">
      <c r="A131" s="34" t="s">
        <v>238</v>
      </c>
      <c r="B131" s="35" t="s">
        <v>239</v>
      </c>
      <c r="C131" s="36">
        <v>120</v>
      </c>
      <c r="D131" s="37">
        <f>D132+D139-D142</f>
        <v>0</v>
      </c>
      <c r="E131" s="37">
        <f>E132+E139-E142</f>
        <v>0</v>
      </c>
      <c r="F131" s="38" t="str">
        <f t="shared" si="1"/>
        <v>-</v>
      </c>
    </row>
    <row r="132" spans="1:6" ht="14.1" customHeight="1" x14ac:dyDescent="0.2">
      <c r="A132" s="34"/>
      <c r="B132" s="35" t="s">
        <v>240</v>
      </c>
      <c r="C132" s="36">
        <v>121</v>
      </c>
      <c r="D132" s="37">
        <f>SUM(D133:D138)</f>
        <v>0</v>
      </c>
      <c r="E132" s="37">
        <f>SUM(E133:E138)</f>
        <v>0</v>
      </c>
      <c r="F132" s="38" t="str">
        <f t="shared" si="1"/>
        <v>-</v>
      </c>
    </row>
    <row r="133" spans="1:6" ht="14.1" customHeight="1" x14ac:dyDescent="0.2">
      <c r="A133" s="34" t="s">
        <v>241</v>
      </c>
      <c r="B133" s="35" t="s">
        <v>242</v>
      </c>
      <c r="C133" s="36">
        <v>122</v>
      </c>
      <c r="D133" s="39">
        <v>0</v>
      </c>
      <c r="E133" s="39">
        <v>0</v>
      </c>
      <c r="F133" s="38" t="str">
        <f t="shared" si="1"/>
        <v>-</v>
      </c>
    </row>
    <row r="134" spans="1:6" ht="14.1" customHeight="1" x14ac:dyDescent="0.2">
      <c r="A134" s="34" t="s">
        <v>243</v>
      </c>
      <c r="B134" s="35" t="s">
        <v>244</v>
      </c>
      <c r="C134" s="36">
        <v>123</v>
      </c>
      <c r="D134" s="39">
        <v>0</v>
      </c>
      <c r="E134" s="39">
        <v>0</v>
      </c>
      <c r="F134" s="38" t="str">
        <f t="shared" si="1"/>
        <v>-</v>
      </c>
    </row>
    <row r="135" spans="1:6" ht="14.1" customHeight="1" x14ac:dyDescent="0.2">
      <c r="A135" s="34" t="s">
        <v>245</v>
      </c>
      <c r="B135" s="35" t="s">
        <v>246</v>
      </c>
      <c r="C135" s="36">
        <v>124</v>
      </c>
      <c r="D135" s="39">
        <v>0</v>
      </c>
      <c r="E135" s="39">
        <v>0</v>
      </c>
      <c r="F135" s="38" t="str">
        <f t="shared" si="1"/>
        <v>-</v>
      </c>
    </row>
    <row r="136" spans="1:6" ht="14.1" customHeight="1" x14ac:dyDescent="0.2">
      <c r="A136" s="34" t="s">
        <v>247</v>
      </c>
      <c r="B136" s="35" t="s">
        <v>248</v>
      </c>
      <c r="C136" s="36">
        <v>125</v>
      </c>
      <c r="D136" s="39">
        <v>0</v>
      </c>
      <c r="E136" s="39">
        <v>0</v>
      </c>
      <c r="F136" s="38" t="str">
        <f t="shared" si="1"/>
        <v>-</v>
      </c>
    </row>
    <row r="137" spans="1:6" ht="14.1" customHeight="1" x14ac:dyDescent="0.2">
      <c r="A137" s="34" t="s">
        <v>249</v>
      </c>
      <c r="B137" s="41" t="s">
        <v>250</v>
      </c>
      <c r="C137" s="36">
        <v>126</v>
      </c>
      <c r="D137" s="39">
        <v>0</v>
      </c>
      <c r="E137" s="39">
        <v>0</v>
      </c>
      <c r="F137" s="38" t="str">
        <f t="shared" si="1"/>
        <v>-</v>
      </c>
    </row>
    <row r="138" spans="1:6" ht="14.1" customHeight="1" x14ac:dyDescent="0.2">
      <c r="A138" s="34" t="s">
        <v>251</v>
      </c>
      <c r="B138" s="35" t="s">
        <v>252</v>
      </c>
      <c r="C138" s="36">
        <v>127</v>
      </c>
      <c r="D138" s="39">
        <v>0</v>
      </c>
      <c r="E138" s="39">
        <v>0</v>
      </c>
      <c r="F138" s="38" t="str">
        <f t="shared" si="1"/>
        <v>-</v>
      </c>
    </row>
    <row r="139" spans="1:6" ht="14.1" customHeight="1" x14ac:dyDescent="0.2">
      <c r="A139" s="34"/>
      <c r="B139" s="35" t="s">
        <v>253</v>
      </c>
      <c r="C139" s="36">
        <v>128</v>
      </c>
      <c r="D139" s="37">
        <f>SUM(D140:D141)</f>
        <v>0</v>
      </c>
      <c r="E139" s="37">
        <f>SUM(E140:E141)</f>
        <v>0</v>
      </c>
      <c r="F139" s="38" t="str">
        <f t="shared" si="1"/>
        <v>-</v>
      </c>
    </row>
    <row r="140" spans="1:6" ht="14.1" customHeight="1" x14ac:dyDescent="0.2">
      <c r="A140" s="34" t="s">
        <v>254</v>
      </c>
      <c r="B140" s="35" t="s">
        <v>255</v>
      </c>
      <c r="C140" s="36">
        <v>129</v>
      </c>
      <c r="D140" s="39">
        <v>0</v>
      </c>
      <c r="E140" s="39">
        <v>0</v>
      </c>
      <c r="F140" s="38" t="str">
        <f t="shared" si="1"/>
        <v>-</v>
      </c>
    </row>
    <row r="141" spans="1:6" ht="14.1" customHeight="1" x14ac:dyDescent="0.2">
      <c r="A141" s="34" t="s">
        <v>256</v>
      </c>
      <c r="B141" s="35" t="s">
        <v>257</v>
      </c>
      <c r="C141" s="36">
        <v>130</v>
      </c>
      <c r="D141" s="39">
        <v>0</v>
      </c>
      <c r="E141" s="39">
        <v>0</v>
      </c>
      <c r="F141" s="38" t="str">
        <f t="shared" ref="F141:F242" si="2">IF(D141&gt;0,IF(E141/D141&gt;=100,"&gt;&gt;100",E141/D141*100),"-")</f>
        <v>-</v>
      </c>
    </row>
    <row r="142" spans="1:6" ht="14.1" customHeight="1" x14ac:dyDescent="0.2">
      <c r="A142" s="34" t="s">
        <v>258</v>
      </c>
      <c r="B142" s="35" t="s">
        <v>259</v>
      </c>
      <c r="C142" s="36">
        <v>131</v>
      </c>
      <c r="D142" s="39">
        <v>0</v>
      </c>
      <c r="E142" s="39">
        <v>0</v>
      </c>
      <c r="F142" s="38" t="str">
        <f t="shared" si="2"/>
        <v>-</v>
      </c>
    </row>
    <row r="143" spans="1:6" ht="14.1" customHeight="1" x14ac:dyDescent="0.2">
      <c r="A143" s="34" t="s">
        <v>260</v>
      </c>
      <c r="B143" s="35" t="s">
        <v>261</v>
      </c>
      <c r="C143" s="36">
        <v>132</v>
      </c>
      <c r="D143" s="37">
        <f>SUM(D144:D151)-D152</f>
        <v>0</v>
      </c>
      <c r="E143" s="37">
        <f>SUM(E144:E151)-E152</f>
        <v>0</v>
      </c>
      <c r="F143" s="38" t="str">
        <f t="shared" si="2"/>
        <v>-</v>
      </c>
    </row>
    <row r="144" spans="1:6" ht="14.1" customHeight="1" x14ac:dyDescent="0.2">
      <c r="A144" s="34" t="s">
        <v>262</v>
      </c>
      <c r="B144" s="35" t="s">
        <v>263</v>
      </c>
      <c r="C144" s="36">
        <v>133</v>
      </c>
      <c r="D144" s="39">
        <v>0</v>
      </c>
      <c r="E144" s="39">
        <v>0</v>
      </c>
      <c r="F144" s="38" t="str">
        <f t="shared" si="2"/>
        <v>-</v>
      </c>
    </row>
    <row r="145" spans="1:6" ht="14.1" customHeight="1" x14ac:dyDescent="0.2">
      <c r="A145" s="34" t="s">
        <v>264</v>
      </c>
      <c r="B145" s="35" t="s">
        <v>265</v>
      </c>
      <c r="C145" s="36">
        <v>134</v>
      </c>
      <c r="D145" s="39">
        <v>0</v>
      </c>
      <c r="E145" s="39">
        <v>0</v>
      </c>
      <c r="F145" s="38" t="str">
        <f t="shared" si="2"/>
        <v>-</v>
      </c>
    </row>
    <row r="146" spans="1:6" ht="24.95" customHeight="1" x14ac:dyDescent="0.2">
      <c r="A146" s="34" t="s">
        <v>266</v>
      </c>
      <c r="B146" s="35" t="s">
        <v>267</v>
      </c>
      <c r="C146" s="36">
        <v>135</v>
      </c>
      <c r="D146" s="39">
        <v>0</v>
      </c>
      <c r="E146" s="39">
        <v>0</v>
      </c>
      <c r="F146" s="38" t="str">
        <f t="shared" si="2"/>
        <v>-</v>
      </c>
    </row>
    <row r="147" spans="1:6" ht="14.1" customHeight="1" x14ac:dyDescent="0.2">
      <c r="A147" s="34" t="s">
        <v>268</v>
      </c>
      <c r="B147" s="35" t="s">
        <v>269</v>
      </c>
      <c r="C147" s="36">
        <v>136</v>
      </c>
      <c r="D147" s="39">
        <v>0</v>
      </c>
      <c r="E147" s="39">
        <v>0</v>
      </c>
      <c r="F147" s="38" t="str">
        <f t="shared" si="2"/>
        <v>-</v>
      </c>
    </row>
    <row r="148" spans="1:6" ht="14.1" customHeight="1" x14ac:dyDescent="0.2">
      <c r="A148" s="34" t="s">
        <v>270</v>
      </c>
      <c r="B148" s="41" t="s">
        <v>271</v>
      </c>
      <c r="C148" s="36">
        <v>137</v>
      </c>
      <c r="D148" s="39">
        <v>0</v>
      </c>
      <c r="E148" s="39">
        <v>0</v>
      </c>
      <c r="F148" s="38" t="str">
        <f t="shared" si="2"/>
        <v>-</v>
      </c>
    </row>
    <row r="149" spans="1:6" ht="14.1" customHeight="1" x14ac:dyDescent="0.2">
      <c r="A149" s="34" t="s">
        <v>272</v>
      </c>
      <c r="B149" s="35" t="s">
        <v>273</v>
      </c>
      <c r="C149" s="36">
        <v>138</v>
      </c>
      <c r="D149" s="39">
        <v>0</v>
      </c>
      <c r="E149" s="39">
        <v>0</v>
      </c>
      <c r="F149" s="38" t="str">
        <f t="shared" si="2"/>
        <v>-</v>
      </c>
    </row>
    <row r="150" spans="1:6" ht="14.1" customHeight="1" x14ac:dyDescent="0.2">
      <c r="A150" s="34" t="s">
        <v>274</v>
      </c>
      <c r="B150" s="35" t="s">
        <v>275</v>
      </c>
      <c r="C150" s="36">
        <v>139</v>
      </c>
      <c r="D150" s="39">
        <v>0</v>
      </c>
      <c r="E150" s="39">
        <v>0</v>
      </c>
      <c r="F150" s="38" t="str">
        <f t="shared" si="2"/>
        <v>-</v>
      </c>
    </row>
    <row r="151" spans="1:6" ht="14.1" customHeight="1" x14ac:dyDescent="0.2">
      <c r="A151" s="34" t="s">
        <v>276</v>
      </c>
      <c r="B151" s="35" t="s">
        <v>277</v>
      </c>
      <c r="C151" s="36">
        <v>140</v>
      </c>
      <c r="D151" s="39">
        <v>0</v>
      </c>
      <c r="E151" s="39">
        <v>0</v>
      </c>
      <c r="F151" s="38" t="str">
        <f t="shared" si="2"/>
        <v>-</v>
      </c>
    </row>
    <row r="152" spans="1:6" ht="14.1" customHeight="1" x14ac:dyDescent="0.2">
      <c r="A152" s="34" t="s">
        <v>278</v>
      </c>
      <c r="B152" s="35" t="s">
        <v>279</v>
      </c>
      <c r="C152" s="36">
        <v>141</v>
      </c>
      <c r="D152" s="39">
        <v>0</v>
      </c>
      <c r="E152" s="39">
        <v>0</v>
      </c>
      <c r="F152" s="38" t="str">
        <f t="shared" si="2"/>
        <v>-</v>
      </c>
    </row>
    <row r="153" spans="1:6" ht="14.1" customHeight="1" x14ac:dyDescent="0.2">
      <c r="A153" s="34" t="s">
        <v>280</v>
      </c>
      <c r="B153" s="35" t="s">
        <v>281</v>
      </c>
      <c r="C153" s="36">
        <v>142</v>
      </c>
      <c r="D153" s="39">
        <v>0</v>
      </c>
      <c r="E153" s="39">
        <v>0</v>
      </c>
      <c r="F153" s="38" t="str">
        <f t="shared" si="2"/>
        <v>-</v>
      </c>
    </row>
    <row r="154" spans="1:6" ht="14.1" customHeight="1" x14ac:dyDescent="0.2">
      <c r="A154" s="34" t="s">
        <v>282</v>
      </c>
      <c r="B154" s="35" t="s">
        <v>283</v>
      </c>
      <c r="C154" s="36">
        <v>143</v>
      </c>
      <c r="D154" s="37">
        <f>SUM(D155:D156)</f>
        <v>286250</v>
      </c>
      <c r="E154" s="37">
        <f>SUM(E155:E156)</f>
        <v>247876</v>
      </c>
      <c r="F154" s="38">
        <f t="shared" si="2"/>
        <v>86.594235807860258</v>
      </c>
    </row>
    <row r="155" spans="1:6" ht="14.1" customHeight="1" x14ac:dyDescent="0.2">
      <c r="A155" s="34" t="s">
        <v>284</v>
      </c>
      <c r="B155" s="35" t="s">
        <v>285</v>
      </c>
      <c r="C155" s="36">
        <v>144</v>
      </c>
      <c r="D155" s="39">
        <v>228847</v>
      </c>
      <c r="E155" s="39">
        <v>247876</v>
      </c>
      <c r="F155" s="38">
        <f t="shared" si="2"/>
        <v>108.31516253217215</v>
      </c>
    </row>
    <row r="156" spans="1:6" ht="14.1" customHeight="1" x14ac:dyDescent="0.2">
      <c r="A156" s="34" t="s">
        <v>286</v>
      </c>
      <c r="B156" s="35" t="s">
        <v>287</v>
      </c>
      <c r="C156" s="36">
        <v>145</v>
      </c>
      <c r="D156" s="39">
        <v>57403</v>
      </c>
      <c r="E156" s="39">
        <v>0</v>
      </c>
      <c r="F156" s="38">
        <f t="shared" si="2"/>
        <v>0</v>
      </c>
    </row>
    <row r="157" spans="1:6" ht="14.1" customHeight="1" x14ac:dyDescent="0.2">
      <c r="A157" s="34"/>
      <c r="B157" s="35" t="s">
        <v>288</v>
      </c>
      <c r="C157" s="36">
        <v>146</v>
      </c>
      <c r="D157" s="37">
        <f>D158+D216</f>
        <v>740174</v>
      </c>
      <c r="E157" s="37">
        <f>E158+E216</f>
        <v>2036777</v>
      </c>
      <c r="F157" s="38">
        <f t="shared" si="2"/>
        <v>275.17543172281114</v>
      </c>
    </row>
    <row r="158" spans="1:6" ht="14.1" customHeight="1" x14ac:dyDescent="0.2">
      <c r="A158" s="34" t="s">
        <v>289</v>
      </c>
      <c r="B158" s="35" t="s">
        <v>290</v>
      </c>
      <c r="C158" s="36">
        <v>147</v>
      </c>
      <c r="D158" s="37">
        <f>D159+D168+D169+D185+D213</f>
        <v>539340</v>
      </c>
      <c r="E158" s="37">
        <f>E159+E168+E169+E185+E213</f>
        <v>1694526</v>
      </c>
      <c r="F158" s="38">
        <f t="shared" si="2"/>
        <v>314.18511514072753</v>
      </c>
    </row>
    <row r="159" spans="1:6" ht="14.1" customHeight="1" x14ac:dyDescent="0.2">
      <c r="A159" s="34" t="s">
        <v>291</v>
      </c>
      <c r="B159" s="35" t="s">
        <v>292</v>
      </c>
      <c r="C159" s="36">
        <v>148</v>
      </c>
      <c r="D159" s="37">
        <f>SUM(D160:D167)</f>
        <v>539340</v>
      </c>
      <c r="E159" s="37">
        <f>SUM(E160:E167)</f>
        <v>1687526</v>
      </c>
      <c r="F159" s="38">
        <f t="shared" si="2"/>
        <v>312.88723254347906</v>
      </c>
    </row>
    <row r="160" spans="1:6" ht="14.1" customHeight="1" x14ac:dyDescent="0.2">
      <c r="A160" s="34" t="s">
        <v>293</v>
      </c>
      <c r="B160" s="35" t="s">
        <v>294</v>
      </c>
      <c r="C160" s="36">
        <v>149</v>
      </c>
      <c r="D160" s="39">
        <v>223129</v>
      </c>
      <c r="E160" s="39">
        <v>237522</v>
      </c>
      <c r="F160" s="38">
        <f t="shared" si="2"/>
        <v>106.45052861797436</v>
      </c>
    </row>
    <row r="161" spans="1:6" ht="14.1" customHeight="1" x14ac:dyDescent="0.2">
      <c r="A161" s="34" t="s">
        <v>295</v>
      </c>
      <c r="B161" s="35" t="s">
        <v>296</v>
      </c>
      <c r="C161" s="36">
        <v>150</v>
      </c>
      <c r="D161" s="39">
        <v>74346</v>
      </c>
      <c r="E161" s="39">
        <v>285230</v>
      </c>
      <c r="F161" s="38">
        <f t="shared" si="2"/>
        <v>383.6521130928362</v>
      </c>
    </row>
    <row r="162" spans="1:6" ht="14.1" customHeight="1" x14ac:dyDescent="0.2">
      <c r="A162" s="34" t="s">
        <v>297</v>
      </c>
      <c r="B162" s="35" t="s">
        <v>298</v>
      </c>
      <c r="C162" s="36">
        <v>151</v>
      </c>
      <c r="D162" s="39">
        <v>0</v>
      </c>
      <c r="E162" s="39">
        <v>0</v>
      </c>
      <c r="F162" s="38" t="str">
        <f t="shared" si="2"/>
        <v>-</v>
      </c>
    </row>
    <row r="163" spans="1:6" ht="14.1" customHeight="1" x14ac:dyDescent="0.2">
      <c r="A163" s="34" t="s">
        <v>299</v>
      </c>
      <c r="B163" s="35" t="s">
        <v>300</v>
      </c>
      <c r="C163" s="36">
        <v>152</v>
      </c>
      <c r="D163" s="39">
        <v>0</v>
      </c>
      <c r="E163" s="39">
        <v>0</v>
      </c>
      <c r="F163" s="38" t="str">
        <f t="shared" si="2"/>
        <v>-</v>
      </c>
    </row>
    <row r="164" spans="1:6" ht="14.1" customHeight="1" x14ac:dyDescent="0.2">
      <c r="A164" s="34" t="s">
        <v>301</v>
      </c>
      <c r="B164" s="35" t="s">
        <v>302</v>
      </c>
      <c r="C164" s="36">
        <v>153</v>
      </c>
      <c r="D164" s="39">
        <v>0</v>
      </c>
      <c r="E164" s="39">
        <v>0</v>
      </c>
      <c r="F164" s="38" t="str">
        <f t="shared" si="2"/>
        <v>-</v>
      </c>
    </row>
    <row r="165" spans="1:6" ht="14.1" customHeight="1" x14ac:dyDescent="0.2">
      <c r="A165" s="34" t="s">
        <v>303</v>
      </c>
      <c r="B165" s="35" t="s">
        <v>304</v>
      </c>
      <c r="C165" s="36">
        <v>154</v>
      </c>
      <c r="D165" s="39">
        <v>0</v>
      </c>
      <c r="E165" s="39">
        <v>0</v>
      </c>
      <c r="F165" s="38" t="str">
        <f t="shared" si="2"/>
        <v>-</v>
      </c>
    </row>
    <row r="166" spans="1:6" ht="14.1" customHeight="1" x14ac:dyDescent="0.2">
      <c r="A166" s="34" t="s">
        <v>305</v>
      </c>
      <c r="B166" s="35" t="s">
        <v>306</v>
      </c>
      <c r="C166" s="36">
        <v>155</v>
      </c>
      <c r="D166" s="39">
        <v>0</v>
      </c>
      <c r="E166" s="39">
        <v>0</v>
      </c>
      <c r="F166" s="38" t="str">
        <f t="shared" si="2"/>
        <v>-</v>
      </c>
    </row>
    <row r="167" spans="1:6" ht="14.1" customHeight="1" x14ac:dyDescent="0.2">
      <c r="A167" s="34" t="s">
        <v>307</v>
      </c>
      <c r="B167" s="35" t="s">
        <v>308</v>
      </c>
      <c r="C167" s="36">
        <v>156</v>
      </c>
      <c r="D167" s="39">
        <v>241865</v>
      </c>
      <c r="E167" s="39">
        <v>1164774</v>
      </c>
      <c r="F167" s="38">
        <f t="shared" si="2"/>
        <v>481.58022037086806</v>
      </c>
    </row>
    <row r="168" spans="1:6" ht="14.1" customHeight="1" x14ac:dyDescent="0.2">
      <c r="A168" s="34" t="s">
        <v>309</v>
      </c>
      <c r="B168" s="35" t="s">
        <v>310</v>
      </c>
      <c r="C168" s="36">
        <v>157</v>
      </c>
      <c r="D168" s="39">
        <v>0</v>
      </c>
      <c r="E168" s="39">
        <v>7000</v>
      </c>
      <c r="F168" s="38" t="str">
        <f t="shared" si="2"/>
        <v>-</v>
      </c>
    </row>
    <row r="169" spans="1:6" ht="14.1" customHeight="1" x14ac:dyDescent="0.2">
      <c r="A169" s="34" t="s">
        <v>311</v>
      </c>
      <c r="B169" s="35" t="s">
        <v>312</v>
      </c>
      <c r="C169" s="36">
        <v>158</v>
      </c>
      <c r="D169" s="37">
        <f>D170+D177-D184</f>
        <v>0</v>
      </c>
      <c r="E169" s="37">
        <f>E170+E177-E184</f>
        <v>0</v>
      </c>
      <c r="F169" s="38" t="str">
        <f t="shared" si="2"/>
        <v>-</v>
      </c>
    </row>
    <row r="170" spans="1:6" ht="14.1" customHeight="1" x14ac:dyDescent="0.2">
      <c r="A170" s="34"/>
      <c r="B170" s="35" t="s">
        <v>313</v>
      </c>
      <c r="C170" s="36">
        <v>159</v>
      </c>
      <c r="D170" s="37">
        <f>SUM(D171:D176)</f>
        <v>0</v>
      </c>
      <c r="E170" s="37">
        <f>SUM(E171:E176)</f>
        <v>0</v>
      </c>
      <c r="F170" s="38" t="str">
        <f t="shared" si="2"/>
        <v>-</v>
      </c>
    </row>
    <row r="171" spans="1:6" ht="14.1" customHeight="1" x14ac:dyDescent="0.2">
      <c r="A171" s="34" t="s">
        <v>314</v>
      </c>
      <c r="B171" s="35" t="s">
        <v>315</v>
      </c>
      <c r="C171" s="36">
        <v>160</v>
      </c>
      <c r="D171" s="39">
        <v>0</v>
      </c>
      <c r="E171" s="39">
        <v>0</v>
      </c>
      <c r="F171" s="38" t="str">
        <f t="shared" si="2"/>
        <v>-</v>
      </c>
    </row>
    <row r="172" spans="1:6" ht="14.1" customHeight="1" x14ac:dyDescent="0.2">
      <c r="A172" s="34" t="s">
        <v>316</v>
      </c>
      <c r="B172" s="35" t="s">
        <v>317</v>
      </c>
      <c r="C172" s="36">
        <v>161</v>
      </c>
      <c r="D172" s="39">
        <v>0</v>
      </c>
      <c r="E172" s="39">
        <v>0</v>
      </c>
      <c r="F172" s="38" t="str">
        <f t="shared" si="2"/>
        <v>-</v>
      </c>
    </row>
    <row r="173" spans="1:6" ht="14.1" customHeight="1" x14ac:dyDescent="0.2">
      <c r="A173" s="34" t="s">
        <v>318</v>
      </c>
      <c r="B173" s="35" t="s">
        <v>319</v>
      </c>
      <c r="C173" s="36">
        <v>162</v>
      </c>
      <c r="D173" s="39">
        <v>0</v>
      </c>
      <c r="E173" s="39">
        <v>0</v>
      </c>
      <c r="F173" s="38" t="str">
        <f t="shared" si="2"/>
        <v>-</v>
      </c>
    </row>
    <row r="174" spans="1:6" ht="14.1" customHeight="1" x14ac:dyDescent="0.2">
      <c r="A174" s="34" t="s">
        <v>320</v>
      </c>
      <c r="B174" s="35" t="s">
        <v>321</v>
      </c>
      <c r="C174" s="36">
        <v>163</v>
      </c>
      <c r="D174" s="39">
        <v>0</v>
      </c>
      <c r="E174" s="39">
        <v>0</v>
      </c>
      <c r="F174" s="38" t="str">
        <f t="shared" si="2"/>
        <v>-</v>
      </c>
    </row>
    <row r="175" spans="1:6" ht="14.1" customHeight="1" x14ac:dyDescent="0.2">
      <c r="A175" s="34" t="s">
        <v>322</v>
      </c>
      <c r="B175" s="35" t="s">
        <v>323</v>
      </c>
      <c r="C175" s="36">
        <v>164</v>
      </c>
      <c r="D175" s="39">
        <v>0</v>
      </c>
      <c r="E175" s="39">
        <v>0</v>
      </c>
      <c r="F175" s="38" t="str">
        <f t="shared" si="2"/>
        <v>-</v>
      </c>
    </row>
    <row r="176" spans="1:6" ht="14.1" customHeight="1" x14ac:dyDescent="0.2">
      <c r="A176" s="34" t="s">
        <v>324</v>
      </c>
      <c r="B176" s="35" t="s">
        <v>325</v>
      </c>
      <c r="C176" s="36">
        <v>165</v>
      </c>
      <c r="D176" s="39">
        <v>0</v>
      </c>
      <c r="E176" s="39">
        <v>0</v>
      </c>
      <c r="F176" s="38" t="str">
        <f t="shared" si="2"/>
        <v>-</v>
      </c>
    </row>
    <row r="177" spans="1:6" ht="14.1" customHeight="1" x14ac:dyDescent="0.2">
      <c r="A177" s="34"/>
      <c r="B177" s="35" t="s">
        <v>326</v>
      </c>
      <c r="C177" s="36">
        <v>166</v>
      </c>
      <c r="D177" s="37">
        <f>SUM(D178:D183)</f>
        <v>0</v>
      </c>
      <c r="E177" s="37">
        <f>SUM(E178:E183)</f>
        <v>0</v>
      </c>
      <c r="F177" s="38" t="str">
        <f t="shared" si="2"/>
        <v>-</v>
      </c>
    </row>
    <row r="178" spans="1:6" ht="14.1" customHeight="1" x14ac:dyDescent="0.2">
      <c r="A178" s="34" t="s">
        <v>327</v>
      </c>
      <c r="B178" s="35" t="s">
        <v>315</v>
      </c>
      <c r="C178" s="36">
        <v>167</v>
      </c>
      <c r="D178" s="39">
        <v>0</v>
      </c>
      <c r="E178" s="39">
        <v>0</v>
      </c>
      <c r="F178" s="38" t="str">
        <f t="shared" si="2"/>
        <v>-</v>
      </c>
    </row>
    <row r="179" spans="1:6" ht="14.1" customHeight="1" x14ac:dyDescent="0.2">
      <c r="A179" s="34" t="s">
        <v>328</v>
      </c>
      <c r="B179" s="35" t="s">
        <v>317</v>
      </c>
      <c r="C179" s="36">
        <v>168</v>
      </c>
      <c r="D179" s="39">
        <v>0</v>
      </c>
      <c r="E179" s="39">
        <v>0</v>
      </c>
      <c r="F179" s="38" t="str">
        <f t="shared" si="2"/>
        <v>-</v>
      </c>
    </row>
    <row r="180" spans="1:6" ht="14.1" customHeight="1" x14ac:dyDescent="0.2">
      <c r="A180" s="34" t="s">
        <v>329</v>
      </c>
      <c r="B180" s="35" t="s">
        <v>319</v>
      </c>
      <c r="C180" s="36">
        <v>169</v>
      </c>
      <c r="D180" s="39">
        <v>0</v>
      </c>
      <c r="E180" s="39">
        <v>0</v>
      </c>
      <c r="F180" s="38" t="str">
        <f t="shared" si="2"/>
        <v>-</v>
      </c>
    </row>
    <row r="181" spans="1:6" ht="14.1" customHeight="1" x14ac:dyDescent="0.2">
      <c r="A181" s="34" t="s">
        <v>330</v>
      </c>
      <c r="B181" s="35" t="s">
        <v>321</v>
      </c>
      <c r="C181" s="36">
        <v>170</v>
      </c>
      <c r="D181" s="39">
        <v>0</v>
      </c>
      <c r="E181" s="39">
        <v>0</v>
      </c>
      <c r="F181" s="38" t="str">
        <f t="shared" si="2"/>
        <v>-</v>
      </c>
    </row>
    <row r="182" spans="1:6" ht="14.1" customHeight="1" x14ac:dyDescent="0.2">
      <c r="A182" s="34" t="s">
        <v>331</v>
      </c>
      <c r="B182" s="35" t="s">
        <v>323</v>
      </c>
      <c r="C182" s="36">
        <v>171</v>
      </c>
      <c r="D182" s="39">
        <v>0</v>
      </c>
      <c r="E182" s="39">
        <v>0</v>
      </c>
      <c r="F182" s="38" t="str">
        <f t="shared" si="2"/>
        <v>-</v>
      </c>
    </row>
    <row r="183" spans="1:6" ht="14.1" customHeight="1" x14ac:dyDescent="0.2">
      <c r="A183" s="34" t="s">
        <v>332</v>
      </c>
      <c r="B183" s="35" t="s">
        <v>325</v>
      </c>
      <c r="C183" s="36">
        <v>172</v>
      </c>
      <c r="D183" s="39">
        <v>0</v>
      </c>
      <c r="E183" s="39">
        <v>0</v>
      </c>
      <c r="F183" s="38" t="str">
        <f t="shared" si="2"/>
        <v>-</v>
      </c>
    </row>
    <row r="184" spans="1:6" ht="14.1" customHeight="1" x14ac:dyDescent="0.2">
      <c r="A184" s="34" t="s">
        <v>333</v>
      </c>
      <c r="B184" s="35" t="s">
        <v>334</v>
      </c>
      <c r="C184" s="36">
        <v>173</v>
      </c>
      <c r="D184" s="39">
        <v>0</v>
      </c>
      <c r="E184" s="39">
        <v>0</v>
      </c>
      <c r="F184" s="38" t="str">
        <f t="shared" si="2"/>
        <v>-</v>
      </c>
    </row>
    <row r="185" spans="1:6" ht="14.1" customHeight="1" x14ac:dyDescent="0.2">
      <c r="A185" s="34" t="s">
        <v>335</v>
      </c>
      <c r="B185" s="35" t="s">
        <v>336</v>
      </c>
      <c r="C185" s="36">
        <v>174</v>
      </c>
      <c r="D185" s="37">
        <f>D186+D203</f>
        <v>0</v>
      </c>
      <c r="E185" s="37">
        <f>E186+E203</f>
        <v>0</v>
      </c>
      <c r="F185" s="38" t="str">
        <f t="shared" si="2"/>
        <v>-</v>
      </c>
    </row>
    <row r="186" spans="1:6" ht="14.1" customHeight="1" x14ac:dyDescent="0.2">
      <c r="A186" s="34"/>
      <c r="B186" s="35" t="s">
        <v>337</v>
      </c>
      <c r="C186" s="36">
        <v>175</v>
      </c>
      <c r="D186" s="37">
        <f>SUM(D187:D202)</f>
        <v>0</v>
      </c>
      <c r="E186" s="37">
        <f>SUM(E187:E202)</f>
        <v>0</v>
      </c>
      <c r="F186" s="38" t="str">
        <f t="shared" si="2"/>
        <v>-</v>
      </c>
    </row>
    <row r="187" spans="1:6" ht="14.1" customHeight="1" x14ac:dyDescent="0.2">
      <c r="A187" s="34" t="s">
        <v>338</v>
      </c>
      <c r="B187" s="35" t="s">
        <v>339</v>
      </c>
      <c r="C187" s="36">
        <v>176</v>
      </c>
      <c r="D187" s="39">
        <v>0</v>
      </c>
      <c r="E187" s="39">
        <v>0</v>
      </c>
      <c r="F187" s="38" t="str">
        <f t="shared" si="2"/>
        <v>-</v>
      </c>
    </row>
    <row r="188" spans="1:6" ht="14.1" customHeight="1" x14ac:dyDescent="0.2">
      <c r="A188" s="34" t="s">
        <v>340</v>
      </c>
      <c r="B188" s="35" t="s">
        <v>341</v>
      </c>
      <c r="C188" s="36">
        <v>177</v>
      </c>
      <c r="D188" s="39">
        <v>0</v>
      </c>
      <c r="E188" s="39">
        <v>0</v>
      </c>
      <c r="F188" s="38" t="str">
        <f t="shared" si="2"/>
        <v>-</v>
      </c>
    </row>
    <row r="189" spans="1:6" ht="14.1" customHeight="1" x14ac:dyDescent="0.2">
      <c r="A189" s="34" t="s">
        <v>342</v>
      </c>
      <c r="B189" s="35" t="s">
        <v>343</v>
      </c>
      <c r="C189" s="36">
        <v>178</v>
      </c>
      <c r="D189" s="39">
        <v>0</v>
      </c>
      <c r="E189" s="39">
        <v>0</v>
      </c>
      <c r="F189" s="38" t="str">
        <f t="shared" si="2"/>
        <v>-</v>
      </c>
    </row>
    <row r="190" spans="1:6" ht="14.1" customHeight="1" x14ac:dyDescent="0.2">
      <c r="A190" s="34" t="s">
        <v>344</v>
      </c>
      <c r="B190" s="35" t="s">
        <v>345</v>
      </c>
      <c r="C190" s="36">
        <v>179</v>
      </c>
      <c r="D190" s="39">
        <v>0</v>
      </c>
      <c r="E190" s="39">
        <v>0</v>
      </c>
      <c r="F190" s="38" t="str">
        <f t="shared" si="2"/>
        <v>-</v>
      </c>
    </row>
    <row r="191" spans="1:6" ht="14.1" customHeight="1" x14ac:dyDescent="0.2">
      <c r="A191" s="34" t="s">
        <v>346</v>
      </c>
      <c r="B191" s="35" t="s">
        <v>347</v>
      </c>
      <c r="C191" s="36">
        <v>180</v>
      </c>
      <c r="D191" s="39">
        <v>0</v>
      </c>
      <c r="E191" s="39">
        <v>0</v>
      </c>
      <c r="F191" s="38" t="str">
        <f t="shared" si="2"/>
        <v>-</v>
      </c>
    </row>
    <row r="192" spans="1:6" ht="14.1" customHeight="1" x14ac:dyDescent="0.2">
      <c r="A192" s="34" t="s">
        <v>348</v>
      </c>
      <c r="B192" s="35" t="s">
        <v>349</v>
      </c>
      <c r="C192" s="36">
        <v>181</v>
      </c>
      <c r="D192" s="39">
        <v>0</v>
      </c>
      <c r="E192" s="39">
        <v>0</v>
      </c>
      <c r="F192" s="38" t="str">
        <f t="shared" si="2"/>
        <v>-</v>
      </c>
    </row>
    <row r="193" spans="1:6" ht="14.1" customHeight="1" x14ac:dyDescent="0.2">
      <c r="A193" s="34" t="s">
        <v>350</v>
      </c>
      <c r="B193" s="35" t="s">
        <v>351</v>
      </c>
      <c r="C193" s="36">
        <v>182</v>
      </c>
      <c r="D193" s="39">
        <v>0</v>
      </c>
      <c r="E193" s="39">
        <v>0</v>
      </c>
      <c r="F193" s="38" t="str">
        <f t="shared" si="2"/>
        <v>-</v>
      </c>
    </row>
    <row r="194" spans="1:6" ht="14.1" customHeight="1" x14ac:dyDescent="0.2">
      <c r="A194" s="34" t="s">
        <v>352</v>
      </c>
      <c r="B194" s="35" t="s">
        <v>353</v>
      </c>
      <c r="C194" s="36">
        <v>183</v>
      </c>
      <c r="D194" s="39">
        <v>0</v>
      </c>
      <c r="E194" s="39">
        <v>0</v>
      </c>
      <c r="F194" s="38" t="str">
        <f t="shared" si="2"/>
        <v>-</v>
      </c>
    </row>
    <row r="195" spans="1:6" ht="14.1" customHeight="1" x14ac:dyDescent="0.2">
      <c r="A195" s="34" t="s">
        <v>354</v>
      </c>
      <c r="B195" s="35" t="s">
        <v>355</v>
      </c>
      <c r="C195" s="36">
        <v>184</v>
      </c>
      <c r="D195" s="39">
        <v>0</v>
      </c>
      <c r="E195" s="39">
        <v>0</v>
      </c>
      <c r="F195" s="38" t="str">
        <f t="shared" si="2"/>
        <v>-</v>
      </c>
    </row>
    <row r="196" spans="1:6" ht="14.1" customHeight="1" x14ac:dyDescent="0.2">
      <c r="A196" s="34" t="s">
        <v>356</v>
      </c>
      <c r="B196" s="35" t="s">
        <v>357</v>
      </c>
      <c r="C196" s="36">
        <v>185</v>
      </c>
      <c r="D196" s="39">
        <v>0</v>
      </c>
      <c r="E196" s="39">
        <v>0</v>
      </c>
      <c r="F196" s="38" t="str">
        <f t="shared" si="2"/>
        <v>-</v>
      </c>
    </row>
    <row r="197" spans="1:6" ht="14.1" customHeight="1" x14ac:dyDescent="0.2">
      <c r="A197" s="34" t="s">
        <v>358</v>
      </c>
      <c r="B197" s="35" t="s">
        <v>359</v>
      </c>
      <c r="C197" s="36">
        <v>186</v>
      </c>
      <c r="D197" s="39">
        <v>0</v>
      </c>
      <c r="E197" s="39">
        <v>0</v>
      </c>
      <c r="F197" s="38" t="str">
        <f t="shared" si="2"/>
        <v>-</v>
      </c>
    </row>
    <row r="198" spans="1:6" ht="14.1" customHeight="1" x14ac:dyDescent="0.2">
      <c r="A198" s="34" t="s">
        <v>360</v>
      </c>
      <c r="B198" s="35" t="s">
        <v>361</v>
      </c>
      <c r="C198" s="36">
        <v>187</v>
      </c>
      <c r="D198" s="39">
        <v>0</v>
      </c>
      <c r="E198" s="39">
        <v>0</v>
      </c>
      <c r="F198" s="38" t="str">
        <f t="shared" si="2"/>
        <v>-</v>
      </c>
    </row>
    <row r="199" spans="1:6" ht="14.1" customHeight="1" x14ac:dyDescent="0.2">
      <c r="A199" s="34" t="s">
        <v>362</v>
      </c>
      <c r="B199" s="35" t="s">
        <v>363</v>
      </c>
      <c r="C199" s="36">
        <v>188</v>
      </c>
      <c r="D199" s="39">
        <v>0</v>
      </c>
      <c r="E199" s="39">
        <v>0</v>
      </c>
      <c r="F199" s="38" t="str">
        <f t="shared" si="2"/>
        <v>-</v>
      </c>
    </row>
    <row r="200" spans="1:6" ht="14.1" customHeight="1" x14ac:dyDescent="0.2">
      <c r="A200" s="34" t="s">
        <v>364</v>
      </c>
      <c r="B200" s="35" t="s">
        <v>365</v>
      </c>
      <c r="C200" s="36">
        <v>189</v>
      </c>
      <c r="D200" s="39">
        <v>0</v>
      </c>
      <c r="E200" s="39">
        <v>0</v>
      </c>
      <c r="F200" s="38" t="str">
        <f t="shared" si="2"/>
        <v>-</v>
      </c>
    </row>
    <row r="201" spans="1:6" ht="14.1" customHeight="1" x14ac:dyDescent="0.2">
      <c r="A201" s="34" t="s">
        <v>366</v>
      </c>
      <c r="B201" s="35" t="s">
        <v>367</v>
      </c>
      <c r="C201" s="36">
        <v>190</v>
      </c>
      <c r="D201" s="39">
        <v>0</v>
      </c>
      <c r="E201" s="39">
        <v>0</v>
      </c>
      <c r="F201" s="38" t="str">
        <f t="shared" si="2"/>
        <v>-</v>
      </c>
    </row>
    <row r="202" spans="1:6" ht="14.1" customHeight="1" x14ac:dyDescent="0.2">
      <c r="A202" s="34" t="s">
        <v>368</v>
      </c>
      <c r="B202" s="41" t="s">
        <v>369</v>
      </c>
      <c r="C202" s="36">
        <v>191</v>
      </c>
      <c r="D202" s="39">
        <v>0</v>
      </c>
      <c r="E202" s="39">
        <v>0</v>
      </c>
      <c r="F202" s="38" t="str">
        <f t="shared" si="2"/>
        <v>-</v>
      </c>
    </row>
    <row r="203" spans="1:6" ht="14.1" customHeight="1" x14ac:dyDescent="0.2">
      <c r="A203" s="34"/>
      <c r="B203" s="35" t="s">
        <v>370</v>
      </c>
      <c r="C203" s="36">
        <v>192</v>
      </c>
      <c r="D203" s="37">
        <f>SUM(D204:D212)</f>
        <v>0</v>
      </c>
      <c r="E203" s="37">
        <f>SUM(E204:E212)</f>
        <v>0</v>
      </c>
      <c r="F203" s="38" t="str">
        <f t="shared" si="2"/>
        <v>-</v>
      </c>
    </row>
    <row r="204" spans="1:6" ht="14.1" customHeight="1" x14ac:dyDescent="0.2">
      <c r="A204" s="34" t="s">
        <v>371</v>
      </c>
      <c r="B204" s="35" t="s">
        <v>372</v>
      </c>
      <c r="C204" s="36">
        <v>193</v>
      </c>
      <c r="D204" s="39">
        <v>0</v>
      </c>
      <c r="E204" s="39">
        <v>0</v>
      </c>
      <c r="F204" s="38" t="str">
        <f t="shared" si="2"/>
        <v>-</v>
      </c>
    </row>
    <row r="205" spans="1:6" ht="14.1" customHeight="1" x14ac:dyDescent="0.2">
      <c r="A205" s="34" t="s">
        <v>373</v>
      </c>
      <c r="B205" s="35" t="s">
        <v>374</v>
      </c>
      <c r="C205" s="36">
        <v>194</v>
      </c>
      <c r="D205" s="39">
        <v>0</v>
      </c>
      <c r="E205" s="39">
        <v>0</v>
      </c>
      <c r="F205" s="38" t="str">
        <f t="shared" si="2"/>
        <v>-</v>
      </c>
    </row>
    <row r="206" spans="1:6" ht="14.1" customHeight="1" x14ac:dyDescent="0.2">
      <c r="A206" s="34">
        <v>2615</v>
      </c>
      <c r="B206" s="35" t="s">
        <v>375</v>
      </c>
      <c r="C206" s="36">
        <v>195</v>
      </c>
      <c r="D206" s="39">
        <v>0</v>
      </c>
      <c r="E206" s="39">
        <v>0</v>
      </c>
      <c r="F206" s="38" t="str">
        <f t="shared" si="2"/>
        <v>-</v>
      </c>
    </row>
    <row r="207" spans="1:6" ht="14.1" customHeight="1" x14ac:dyDescent="0.2">
      <c r="A207" s="34">
        <v>2616</v>
      </c>
      <c r="B207" s="35" t="s">
        <v>376</v>
      </c>
      <c r="C207" s="36">
        <v>196</v>
      </c>
      <c r="D207" s="39">
        <v>0</v>
      </c>
      <c r="E207" s="39">
        <v>0</v>
      </c>
      <c r="F207" s="38" t="str">
        <f t="shared" si="2"/>
        <v>-</v>
      </c>
    </row>
    <row r="208" spans="1:6" ht="14.1" customHeight="1" x14ac:dyDescent="0.2">
      <c r="A208" s="34">
        <v>2646</v>
      </c>
      <c r="B208" s="35" t="s">
        <v>377</v>
      </c>
      <c r="C208" s="36">
        <v>197</v>
      </c>
      <c r="D208" s="39">
        <v>0</v>
      </c>
      <c r="E208" s="39">
        <v>0</v>
      </c>
      <c r="F208" s="38" t="str">
        <f t="shared" si="2"/>
        <v>-</v>
      </c>
    </row>
    <row r="209" spans="1:6" ht="14.1" customHeight="1" x14ac:dyDescent="0.2">
      <c r="A209" s="34">
        <v>2647</v>
      </c>
      <c r="B209" s="35" t="s">
        <v>378</v>
      </c>
      <c r="C209" s="36">
        <v>198</v>
      </c>
      <c r="D209" s="39">
        <v>0</v>
      </c>
      <c r="E209" s="39">
        <v>0</v>
      </c>
      <c r="F209" s="38" t="str">
        <f t="shared" si="2"/>
        <v>-</v>
      </c>
    </row>
    <row r="210" spans="1:6" ht="14.1" customHeight="1" x14ac:dyDescent="0.2">
      <c r="A210" s="34">
        <v>2648</v>
      </c>
      <c r="B210" s="35" t="s">
        <v>379</v>
      </c>
      <c r="C210" s="36">
        <v>199</v>
      </c>
      <c r="D210" s="39">
        <v>0</v>
      </c>
      <c r="E210" s="39">
        <v>0</v>
      </c>
      <c r="F210" s="38" t="str">
        <f t="shared" si="2"/>
        <v>-</v>
      </c>
    </row>
    <row r="211" spans="1:6" ht="14.1" customHeight="1" x14ac:dyDescent="0.2">
      <c r="A211" s="34">
        <v>2655</v>
      </c>
      <c r="B211" s="35" t="s">
        <v>380</v>
      </c>
      <c r="C211" s="36">
        <v>200</v>
      </c>
      <c r="D211" s="39">
        <v>0</v>
      </c>
      <c r="E211" s="39">
        <v>0</v>
      </c>
      <c r="F211" s="38" t="str">
        <f t="shared" si="2"/>
        <v>-</v>
      </c>
    </row>
    <row r="212" spans="1:6" ht="14.1" customHeight="1" x14ac:dyDescent="0.2">
      <c r="A212" s="34">
        <v>2656</v>
      </c>
      <c r="B212" s="35" t="s">
        <v>381</v>
      </c>
      <c r="C212" s="36">
        <v>201</v>
      </c>
      <c r="D212" s="39">
        <v>0</v>
      </c>
      <c r="E212" s="39">
        <v>0</v>
      </c>
      <c r="F212" s="38" t="str">
        <f t="shared" si="2"/>
        <v>-</v>
      </c>
    </row>
    <row r="213" spans="1:6" ht="14.1" customHeight="1" x14ac:dyDescent="0.2">
      <c r="A213" s="34" t="s">
        <v>382</v>
      </c>
      <c r="B213" s="35" t="s">
        <v>383</v>
      </c>
      <c r="C213" s="36">
        <v>202</v>
      </c>
      <c r="D213" s="37">
        <f>SUM(D214:D215)</f>
        <v>0</v>
      </c>
      <c r="E213" s="37">
        <f>SUM(E214:E215)</f>
        <v>0</v>
      </c>
      <c r="F213" s="38" t="str">
        <f t="shared" si="2"/>
        <v>-</v>
      </c>
    </row>
    <row r="214" spans="1:6" ht="14.1" customHeight="1" x14ac:dyDescent="0.2">
      <c r="A214" s="34" t="s">
        <v>384</v>
      </c>
      <c r="B214" s="35" t="s">
        <v>385</v>
      </c>
      <c r="C214" s="36">
        <v>203</v>
      </c>
      <c r="D214" s="39">
        <v>0</v>
      </c>
      <c r="E214" s="39">
        <v>0</v>
      </c>
      <c r="F214" s="38" t="str">
        <f t="shared" si="2"/>
        <v>-</v>
      </c>
    </row>
    <row r="215" spans="1:6" ht="14.1" customHeight="1" x14ac:dyDescent="0.2">
      <c r="A215" s="34" t="s">
        <v>386</v>
      </c>
      <c r="B215" s="35" t="s">
        <v>387</v>
      </c>
      <c r="C215" s="36">
        <v>204</v>
      </c>
      <c r="D215" s="39">
        <v>0</v>
      </c>
      <c r="E215" s="39">
        <v>0</v>
      </c>
      <c r="F215" s="38" t="str">
        <f t="shared" si="2"/>
        <v>-</v>
      </c>
    </row>
    <row r="216" spans="1:6" ht="14.1" customHeight="1" x14ac:dyDescent="0.2">
      <c r="A216" s="34" t="s">
        <v>388</v>
      </c>
      <c r="B216" s="35" t="s">
        <v>389</v>
      </c>
      <c r="C216" s="36">
        <v>205</v>
      </c>
      <c r="D216" s="37">
        <f>D217+D225-D229+D233+D234+D235</f>
        <v>200834</v>
      </c>
      <c r="E216" s="37">
        <f>E217+E225-E229+E233+E234+E235</f>
        <v>342251</v>
      </c>
      <c r="F216" s="38">
        <f t="shared" si="2"/>
        <v>170.41486999213279</v>
      </c>
    </row>
    <row r="217" spans="1:6" ht="14.1" customHeight="1" x14ac:dyDescent="0.2">
      <c r="A217" s="34" t="s">
        <v>390</v>
      </c>
      <c r="B217" s="35" t="s">
        <v>391</v>
      </c>
      <c r="C217" s="36">
        <v>206</v>
      </c>
      <c r="D217" s="37">
        <f>D218-D221</f>
        <v>121536</v>
      </c>
      <c r="E217" s="37">
        <f>E218-E221</f>
        <v>134475</v>
      </c>
      <c r="F217" s="38">
        <f t="shared" si="2"/>
        <v>110.64622827804106</v>
      </c>
    </row>
    <row r="218" spans="1:6" ht="14.1" customHeight="1" x14ac:dyDescent="0.2">
      <c r="A218" s="34" t="s">
        <v>392</v>
      </c>
      <c r="B218" s="35" t="s">
        <v>393</v>
      </c>
      <c r="C218" s="36">
        <v>207</v>
      </c>
      <c r="D218" s="37">
        <f>SUM(D219:D220)</f>
        <v>121536</v>
      </c>
      <c r="E218" s="37">
        <f>SUM(E219:E220)</f>
        <v>134475</v>
      </c>
      <c r="F218" s="38">
        <f t="shared" si="2"/>
        <v>110.64622827804106</v>
      </c>
    </row>
    <row r="219" spans="1:6" ht="14.1" customHeight="1" x14ac:dyDescent="0.2">
      <c r="A219" s="34" t="s">
        <v>394</v>
      </c>
      <c r="B219" s="35" t="s">
        <v>395</v>
      </c>
      <c r="C219" s="36">
        <v>208</v>
      </c>
      <c r="D219" s="39">
        <v>0</v>
      </c>
      <c r="E219" s="39">
        <v>0</v>
      </c>
      <c r="F219" s="38" t="str">
        <f t="shared" si="2"/>
        <v>-</v>
      </c>
    </row>
    <row r="220" spans="1:6" ht="14.1" customHeight="1" x14ac:dyDescent="0.2">
      <c r="A220" s="34" t="s">
        <v>396</v>
      </c>
      <c r="B220" s="35" t="s">
        <v>397</v>
      </c>
      <c r="C220" s="36">
        <v>209</v>
      </c>
      <c r="D220" s="39">
        <v>121536</v>
      </c>
      <c r="E220" s="39">
        <v>134475</v>
      </c>
      <c r="F220" s="38">
        <f t="shared" si="2"/>
        <v>110.64622827804106</v>
      </c>
    </row>
    <row r="221" spans="1:6" ht="14.1" customHeight="1" x14ac:dyDescent="0.2">
      <c r="A221" s="34" t="s">
        <v>398</v>
      </c>
      <c r="B221" s="35" t="s">
        <v>399</v>
      </c>
      <c r="C221" s="36">
        <v>210</v>
      </c>
      <c r="D221" s="37">
        <f>SUM(D222:D223)</f>
        <v>0</v>
      </c>
      <c r="E221" s="37">
        <f>SUM(E222:E223)</f>
        <v>0</v>
      </c>
      <c r="F221" s="38" t="str">
        <f t="shared" si="2"/>
        <v>-</v>
      </c>
    </row>
    <row r="222" spans="1:6" ht="14.1" customHeight="1" x14ac:dyDescent="0.2">
      <c r="A222" s="34" t="s">
        <v>400</v>
      </c>
      <c r="B222" s="35" t="s">
        <v>401</v>
      </c>
      <c r="C222" s="36">
        <v>211</v>
      </c>
      <c r="D222" s="39">
        <v>0</v>
      </c>
      <c r="E222" s="39">
        <v>0</v>
      </c>
      <c r="F222" s="38" t="str">
        <f t="shared" si="2"/>
        <v>-</v>
      </c>
    </row>
    <row r="223" spans="1:6" ht="14.1" customHeight="1" x14ac:dyDescent="0.2">
      <c r="A223" s="34" t="s">
        <v>402</v>
      </c>
      <c r="B223" s="35" t="s">
        <v>403</v>
      </c>
      <c r="C223" s="36">
        <v>212</v>
      </c>
      <c r="D223" s="39">
        <v>0</v>
      </c>
      <c r="E223" s="39">
        <v>0</v>
      </c>
      <c r="F223" s="38" t="str">
        <f t="shared" si="2"/>
        <v>-</v>
      </c>
    </row>
    <row r="224" spans="1:6" ht="14.1" customHeight="1" x14ac:dyDescent="0.2">
      <c r="A224" s="34" t="s">
        <v>404</v>
      </c>
      <c r="B224" s="35" t="s">
        <v>405</v>
      </c>
      <c r="C224" s="36">
        <v>213</v>
      </c>
      <c r="D224" s="39">
        <v>0</v>
      </c>
      <c r="E224" s="39">
        <v>0</v>
      </c>
      <c r="F224" s="38" t="str">
        <f t="shared" si="2"/>
        <v>-</v>
      </c>
    </row>
    <row r="225" spans="1:6" ht="14.1" customHeight="1" x14ac:dyDescent="0.2">
      <c r="A225" s="34" t="s">
        <v>406</v>
      </c>
      <c r="B225" s="35" t="s">
        <v>407</v>
      </c>
      <c r="C225" s="36">
        <v>214</v>
      </c>
      <c r="D225" s="37">
        <f>SUM(D226:D228)</f>
        <v>79298</v>
      </c>
      <c r="E225" s="37">
        <f>SUM(E226:E228)</f>
        <v>207776</v>
      </c>
      <c r="F225" s="38">
        <f t="shared" si="2"/>
        <v>262.01921864359758</v>
      </c>
    </row>
    <row r="226" spans="1:6" ht="14.1" customHeight="1" x14ac:dyDescent="0.2">
      <c r="A226" s="34" t="s">
        <v>408</v>
      </c>
      <c r="B226" s="35" t="s">
        <v>409</v>
      </c>
      <c r="C226" s="36">
        <v>215</v>
      </c>
      <c r="D226" s="39">
        <v>79298</v>
      </c>
      <c r="E226" s="39">
        <v>207776</v>
      </c>
      <c r="F226" s="38">
        <f t="shared" si="2"/>
        <v>262.01921864359758</v>
      </c>
    </row>
    <row r="227" spans="1:6" ht="14.1" customHeight="1" x14ac:dyDescent="0.2">
      <c r="A227" s="34" t="s">
        <v>410</v>
      </c>
      <c r="B227" s="35" t="s">
        <v>411</v>
      </c>
      <c r="C227" s="36">
        <v>216</v>
      </c>
      <c r="D227" s="39">
        <v>0</v>
      </c>
      <c r="E227" s="39">
        <v>0</v>
      </c>
      <c r="F227" s="38" t="str">
        <f t="shared" si="2"/>
        <v>-</v>
      </c>
    </row>
    <row r="228" spans="1:6" ht="14.1" customHeight="1" x14ac:dyDescent="0.2">
      <c r="A228" s="34" t="s">
        <v>412</v>
      </c>
      <c r="B228" s="35" t="s">
        <v>413</v>
      </c>
      <c r="C228" s="36">
        <v>217</v>
      </c>
      <c r="D228" s="39">
        <v>0</v>
      </c>
      <c r="E228" s="39">
        <v>0</v>
      </c>
      <c r="F228" s="38" t="str">
        <f t="shared" si="2"/>
        <v>-</v>
      </c>
    </row>
    <row r="229" spans="1:6" ht="14.1" customHeight="1" x14ac:dyDescent="0.2">
      <c r="A229" s="34" t="s">
        <v>414</v>
      </c>
      <c r="B229" s="35" t="s">
        <v>415</v>
      </c>
      <c r="C229" s="36">
        <v>218</v>
      </c>
      <c r="D229" s="37">
        <f>SUM(D230:D232)</f>
        <v>0</v>
      </c>
      <c r="E229" s="37">
        <f>SUM(E230:E232)</f>
        <v>0</v>
      </c>
      <c r="F229" s="38" t="str">
        <f t="shared" si="2"/>
        <v>-</v>
      </c>
    </row>
    <row r="230" spans="1:6" ht="14.1" customHeight="1" x14ac:dyDescent="0.2">
      <c r="A230" s="34" t="s">
        <v>416</v>
      </c>
      <c r="B230" s="35" t="s">
        <v>417</v>
      </c>
      <c r="C230" s="36">
        <v>219</v>
      </c>
      <c r="D230" s="39">
        <v>0</v>
      </c>
      <c r="E230" s="39">
        <v>0</v>
      </c>
      <c r="F230" s="38" t="str">
        <f t="shared" si="2"/>
        <v>-</v>
      </c>
    </row>
    <row r="231" spans="1:6" ht="14.1" customHeight="1" x14ac:dyDescent="0.2">
      <c r="A231" s="34" t="s">
        <v>418</v>
      </c>
      <c r="B231" s="35" t="s">
        <v>419</v>
      </c>
      <c r="C231" s="36">
        <v>220</v>
      </c>
      <c r="D231" s="39">
        <v>0</v>
      </c>
      <c r="E231" s="39">
        <v>0</v>
      </c>
      <c r="F231" s="38" t="str">
        <f t="shared" si="2"/>
        <v>-</v>
      </c>
    </row>
    <row r="232" spans="1:6" ht="14.1" customHeight="1" x14ac:dyDescent="0.2">
      <c r="A232" s="34" t="s">
        <v>420</v>
      </c>
      <c r="B232" s="35" t="s">
        <v>421</v>
      </c>
      <c r="C232" s="36">
        <v>221</v>
      </c>
      <c r="D232" s="39">
        <v>0</v>
      </c>
      <c r="E232" s="39">
        <v>0</v>
      </c>
      <c r="F232" s="38" t="str">
        <f t="shared" si="2"/>
        <v>-</v>
      </c>
    </row>
    <row r="233" spans="1:6" ht="14.1" customHeight="1" x14ac:dyDescent="0.2">
      <c r="A233" s="34" t="s">
        <v>422</v>
      </c>
      <c r="B233" s="35" t="s">
        <v>423</v>
      </c>
      <c r="C233" s="36">
        <v>222</v>
      </c>
      <c r="D233" s="39">
        <v>0</v>
      </c>
      <c r="E233" s="39">
        <v>0</v>
      </c>
      <c r="F233" s="38" t="str">
        <f t="shared" si="2"/>
        <v>-</v>
      </c>
    </row>
    <row r="234" spans="1:6" ht="14.1" customHeight="1" x14ac:dyDescent="0.2">
      <c r="A234" s="34" t="s">
        <v>424</v>
      </c>
      <c r="B234" s="35" t="s">
        <v>425</v>
      </c>
      <c r="C234" s="36">
        <v>223</v>
      </c>
      <c r="D234" s="39">
        <v>0</v>
      </c>
      <c r="E234" s="39">
        <v>0</v>
      </c>
      <c r="F234" s="38" t="str">
        <f t="shared" si="2"/>
        <v>-</v>
      </c>
    </row>
    <row r="235" spans="1:6" ht="14.1" customHeight="1" x14ac:dyDescent="0.2">
      <c r="A235" s="34" t="s">
        <v>426</v>
      </c>
      <c r="B235" s="35" t="s">
        <v>427</v>
      </c>
      <c r="C235" s="36">
        <v>224</v>
      </c>
      <c r="D235" s="39">
        <v>0</v>
      </c>
      <c r="E235" s="39">
        <v>0</v>
      </c>
      <c r="F235" s="38" t="str">
        <f t="shared" si="2"/>
        <v>-</v>
      </c>
    </row>
    <row r="236" spans="1:6" ht="14.1" customHeight="1" x14ac:dyDescent="0.2">
      <c r="A236" s="34" t="s">
        <v>428</v>
      </c>
      <c r="B236" s="35" t="s">
        <v>429</v>
      </c>
      <c r="C236" s="36">
        <v>225</v>
      </c>
      <c r="D236" s="37">
        <v>0</v>
      </c>
      <c r="E236" s="37">
        <v>0</v>
      </c>
      <c r="F236" s="38" t="str">
        <f t="shared" si="2"/>
        <v>-</v>
      </c>
    </row>
    <row r="237" spans="1:6" ht="14.1" customHeight="1" x14ac:dyDescent="0.2">
      <c r="A237" s="34" t="s">
        <v>430</v>
      </c>
      <c r="B237" s="35" t="s">
        <v>431</v>
      </c>
      <c r="C237" s="36">
        <v>226</v>
      </c>
      <c r="D237" s="37">
        <f>D238</f>
        <v>0</v>
      </c>
      <c r="E237" s="37">
        <f>E238</f>
        <v>0</v>
      </c>
      <c r="F237" s="38" t="str">
        <f t="shared" si="2"/>
        <v>-</v>
      </c>
    </row>
    <row r="238" spans="1:6" ht="14.1" customHeight="1" x14ac:dyDescent="0.2">
      <c r="A238" s="42" t="s">
        <v>432</v>
      </c>
      <c r="B238" s="43" t="s">
        <v>433</v>
      </c>
      <c r="C238" s="44">
        <v>227</v>
      </c>
      <c r="D238" s="39">
        <v>0</v>
      </c>
      <c r="E238" s="39">
        <v>0</v>
      </c>
      <c r="F238" s="45" t="str">
        <f t="shared" si="2"/>
        <v>-</v>
      </c>
    </row>
    <row r="239" spans="1:6" ht="18" customHeight="1" x14ac:dyDescent="0.2">
      <c r="A239" s="46" t="s">
        <v>434</v>
      </c>
      <c r="B239" s="47"/>
      <c r="C239" s="47"/>
      <c r="D239" s="47"/>
      <c r="E239" s="48"/>
      <c r="F239" s="49"/>
    </row>
    <row r="240" spans="1:6" ht="14.1" customHeight="1" x14ac:dyDescent="0.2">
      <c r="A240" s="50">
        <v>13411</v>
      </c>
      <c r="B240" s="51" t="s">
        <v>435</v>
      </c>
      <c r="C240" s="52">
        <v>228</v>
      </c>
      <c r="D240" s="39">
        <v>0</v>
      </c>
      <c r="E240" s="39">
        <v>0</v>
      </c>
      <c r="F240" s="53" t="str">
        <f t="shared" si="2"/>
        <v>-</v>
      </c>
    </row>
    <row r="241" spans="1:6" ht="14.1" customHeight="1" x14ac:dyDescent="0.2">
      <c r="A241" s="34">
        <v>13412</v>
      </c>
      <c r="B241" s="35" t="s">
        <v>436</v>
      </c>
      <c r="C241" s="36">
        <v>229</v>
      </c>
      <c r="D241" s="39">
        <v>0</v>
      </c>
      <c r="E241" s="39">
        <v>0</v>
      </c>
      <c r="F241" s="38" t="str">
        <f t="shared" si="2"/>
        <v>-</v>
      </c>
    </row>
    <row r="242" spans="1:6" ht="14.1" customHeight="1" x14ac:dyDescent="0.2">
      <c r="A242" s="34">
        <v>13631</v>
      </c>
      <c r="B242" s="35" t="s">
        <v>437</v>
      </c>
      <c r="C242" s="36">
        <v>230</v>
      </c>
      <c r="D242" s="39">
        <v>0</v>
      </c>
      <c r="E242" s="39">
        <v>0</v>
      </c>
      <c r="F242" s="38" t="str">
        <f t="shared" si="2"/>
        <v>-</v>
      </c>
    </row>
    <row r="243" spans="1:6" ht="14.1" customHeight="1" x14ac:dyDescent="0.2">
      <c r="A243" s="34">
        <v>13632</v>
      </c>
      <c r="B243" s="35" t="s">
        <v>438</v>
      </c>
      <c r="C243" s="36">
        <v>231</v>
      </c>
      <c r="D243" s="39">
        <v>0</v>
      </c>
      <c r="E243" s="39">
        <v>0</v>
      </c>
      <c r="F243" s="38" t="str">
        <f t="shared" ref="F243:F274" si="3">IF(D243&gt;0,IF(E243/D243&gt;=100,"&gt;&gt;100",E243/D243*100),"-")</f>
        <v>-</v>
      </c>
    </row>
    <row r="244" spans="1:6" ht="14.1" customHeight="1" x14ac:dyDescent="0.2">
      <c r="A244" s="34">
        <v>13641</v>
      </c>
      <c r="B244" s="35" t="s">
        <v>439</v>
      </c>
      <c r="C244" s="36">
        <v>232</v>
      </c>
      <c r="D244" s="39">
        <v>0</v>
      </c>
      <c r="E244" s="39">
        <v>0</v>
      </c>
      <c r="F244" s="38" t="str">
        <f t="shared" si="3"/>
        <v>-</v>
      </c>
    </row>
    <row r="245" spans="1:6" ht="14.1" customHeight="1" x14ac:dyDescent="0.2">
      <c r="A245" s="34">
        <v>13642</v>
      </c>
      <c r="B245" s="35" t="s">
        <v>440</v>
      </c>
      <c r="C245" s="36">
        <v>233</v>
      </c>
      <c r="D245" s="39">
        <v>0</v>
      </c>
      <c r="E245" s="39">
        <v>0</v>
      </c>
      <c r="F245" s="38" t="str">
        <f t="shared" si="3"/>
        <v>-</v>
      </c>
    </row>
    <row r="246" spans="1:6" ht="14.1" customHeight="1" x14ac:dyDescent="0.2">
      <c r="A246" s="34">
        <v>13711</v>
      </c>
      <c r="B246" s="35" t="s">
        <v>441</v>
      </c>
      <c r="C246" s="36">
        <v>234</v>
      </c>
      <c r="D246" s="39">
        <v>0</v>
      </c>
      <c r="E246" s="39">
        <v>0</v>
      </c>
      <c r="F246" s="38" t="str">
        <f t="shared" si="3"/>
        <v>-</v>
      </c>
    </row>
    <row r="247" spans="1:6" ht="14.1" customHeight="1" x14ac:dyDescent="0.2">
      <c r="A247" s="34">
        <v>13712</v>
      </c>
      <c r="B247" s="35" t="s">
        <v>442</v>
      </c>
      <c r="C247" s="36">
        <v>235</v>
      </c>
      <c r="D247" s="39">
        <v>0</v>
      </c>
      <c r="E247" s="39">
        <v>0</v>
      </c>
      <c r="F247" s="38" t="str">
        <f t="shared" si="3"/>
        <v>-</v>
      </c>
    </row>
    <row r="248" spans="1:6" ht="14.1" customHeight="1" x14ac:dyDescent="0.2">
      <c r="A248" s="34">
        <v>13721</v>
      </c>
      <c r="B248" s="35" t="s">
        <v>443</v>
      </c>
      <c r="C248" s="36">
        <v>236</v>
      </c>
      <c r="D248" s="39">
        <v>0</v>
      </c>
      <c r="E248" s="39">
        <v>0</v>
      </c>
      <c r="F248" s="38" t="str">
        <f t="shared" si="3"/>
        <v>-</v>
      </c>
    </row>
    <row r="249" spans="1:6" ht="14.1" customHeight="1" x14ac:dyDescent="0.2">
      <c r="A249" s="34">
        <v>13722</v>
      </c>
      <c r="B249" s="35" t="s">
        <v>444</v>
      </c>
      <c r="C249" s="36">
        <v>237</v>
      </c>
      <c r="D249" s="39">
        <v>0</v>
      </c>
      <c r="E249" s="39">
        <v>0</v>
      </c>
      <c r="F249" s="38" t="str">
        <f t="shared" si="3"/>
        <v>-</v>
      </c>
    </row>
    <row r="250" spans="1:6" ht="14.1" customHeight="1" x14ac:dyDescent="0.2">
      <c r="A250" s="34" t="s">
        <v>445</v>
      </c>
      <c r="B250" s="35" t="s">
        <v>446</v>
      </c>
      <c r="C250" s="36">
        <v>238</v>
      </c>
      <c r="D250" s="39">
        <v>0</v>
      </c>
      <c r="E250" s="39">
        <v>0</v>
      </c>
      <c r="F250" s="38" t="str">
        <f t="shared" si="3"/>
        <v>-</v>
      </c>
    </row>
    <row r="251" spans="1:6" ht="14.1" customHeight="1" x14ac:dyDescent="0.2">
      <c r="A251" s="34" t="s">
        <v>447</v>
      </c>
      <c r="B251" s="35" t="s">
        <v>448</v>
      </c>
      <c r="C251" s="36">
        <v>239</v>
      </c>
      <c r="D251" s="39">
        <v>0</v>
      </c>
      <c r="E251" s="39">
        <v>0</v>
      </c>
      <c r="F251" s="38" t="str">
        <f t="shared" si="3"/>
        <v>-</v>
      </c>
    </row>
    <row r="252" spans="1:6" ht="14.1" customHeight="1" x14ac:dyDescent="0.2">
      <c r="A252" s="34" t="s">
        <v>449</v>
      </c>
      <c r="B252" s="35" t="s">
        <v>450</v>
      </c>
      <c r="C252" s="36">
        <v>240</v>
      </c>
      <c r="D252" s="39">
        <v>0</v>
      </c>
      <c r="E252" s="39">
        <v>0</v>
      </c>
      <c r="F252" s="38" t="str">
        <f t="shared" si="3"/>
        <v>-</v>
      </c>
    </row>
    <row r="253" spans="1:6" ht="14.1" customHeight="1" x14ac:dyDescent="0.2">
      <c r="A253" s="34" t="s">
        <v>451</v>
      </c>
      <c r="B253" s="35" t="s">
        <v>452</v>
      </c>
      <c r="C253" s="36">
        <v>241</v>
      </c>
      <c r="D253" s="39">
        <v>0</v>
      </c>
      <c r="E253" s="39">
        <v>0</v>
      </c>
      <c r="F253" s="38" t="str">
        <f t="shared" si="3"/>
        <v>-</v>
      </c>
    </row>
    <row r="254" spans="1:6" ht="14.1" customHeight="1" x14ac:dyDescent="0.2">
      <c r="A254" s="34" t="s">
        <v>453</v>
      </c>
      <c r="B254" s="35" t="s">
        <v>454</v>
      </c>
      <c r="C254" s="36">
        <v>242</v>
      </c>
      <c r="D254" s="39">
        <v>0</v>
      </c>
      <c r="E254" s="39">
        <v>0</v>
      </c>
      <c r="F254" s="38" t="str">
        <f t="shared" si="3"/>
        <v>-</v>
      </c>
    </row>
    <row r="255" spans="1:6" ht="14.1" customHeight="1" x14ac:dyDescent="0.2">
      <c r="A255" s="34" t="s">
        <v>455</v>
      </c>
      <c r="B255" s="35" t="s">
        <v>456</v>
      </c>
      <c r="C255" s="36">
        <v>243</v>
      </c>
      <c r="D255" s="39">
        <v>0</v>
      </c>
      <c r="E255" s="39">
        <v>0</v>
      </c>
      <c r="F255" s="38" t="str">
        <f t="shared" si="3"/>
        <v>-</v>
      </c>
    </row>
    <row r="256" spans="1:6" ht="14.1" customHeight="1" x14ac:dyDescent="0.2">
      <c r="A256" s="34" t="s">
        <v>457</v>
      </c>
      <c r="B256" s="35" t="s">
        <v>458</v>
      </c>
      <c r="C256" s="36">
        <v>244</v>
      </c>
      <c r="D256" s="39">
        <v>0</v>
      </c>
      <c r="E256" s="39">
        <v>0</v>
      </c>
      <c r="F256" s="38" t="str">
        <f t="shared" si="3"/>
        <v>-</v>
      </c>
    </row>
    <row r="257" spans="1:6" ht="14.1" customHeight="1" x14ac:dyDescent="0.2">
      <c r="A257" s="34" t="s">
        <v>459</v>
      </c>
      <c r="B257" s="35" t="s">
        <v>460</v>
      </c>
      <c r="C257" s="36">
        <v>245</v>
      </c>
      <c r="D257" s="39">
        <v>0</v>
      </c>
      <c r="E257" s="39">
        <v>0</v>
      </c>
      <c r="F257" s="38" t="str">
        <f t="shared" si="3"/>
        <v>-</v>
      </c>
    </row>
    <row r="258" spans="1:6" ht="14.1" customHeight="1" x14ac:dyDescent="0.2">
      <c r="A258" s="34" t="s">
        <v>461</v>
      </c>
      <c r="B258" s="41" t="s">
        <v>462</v>
      </c>
      <c r="C258" s="36">
        <v>246</v>
      </c>
      <c r="D258" s="39">
        <v>0</v>
      </c>
      <c r="E258" s="39">
        <v>0</v>
      </c>
      <c r="F258" s="38" t="str">
        <f t="shared" si="3"/>
        <v>-</v>
      </c>
    </row>
    <row r="259" spans="1:6" ht="14.1" customHeight="1" x14ac:dyDescent="0.2">
      <c r="A259" s="34" t="s">
        <v>463</v>
      </c>
      <c r="B259" s="41" t="s">
        <v>464</v>
      </c>
      <c r="C259" s="36">
        <v>247</v>
      </c>
      <c r="D259" s="39">
        <v>0</v>
      </c>
      <c r="E259" s="39">
        <v>0</v>
      </c>
      <c r="F259" s="38" t="str">
        <f t="shared" si="3"/>
        <v>-</v>
      </c>
    </row>
    <row r="260" spans="1:6" ht="14.1" customHeight="1" x14ac:dyDescent="0.2">
      <c r="A260" s="34" t="s">
        <v>465</v>
      </c>
      <c r="B260" s="35" t="s">
        <v>466</v>
      </c>
      <c r="C260" s="36">
        <v>248</v>
      </c>
      <c r="D260" s="39">
        <v>0</v>
      </c>
      <c r="E260" s="39">
        <v>0</v>
      </c>
      <c r="F260" s="38" t="str">
        <f t="shared" si="3"/>
        <v>-</v>
      </c>
    </row>
    <row r="261" spans="1:6" ht="14.1" customHeight="1" x14ac:dyDescent="0.2">
      <c r="A261" s="34" t="s">
        <v>467</v>
      </c>
      <c r="B261" s="35" t="s">
        <v>468</v>
      </c>
      <c r="C261" s="36">
        <v>249</v>
      </c>
      <c r="D261" s="39">
        <v>0</v>
      </c>
      <c r="E261" s="39">
        <v>0</v>
      </c>
      <c r="F261" s="38" t="str">
        <f t="shared" si="3"/>
        <v>-</v>
      </c>
    </row>
    <row r="262" spans="1:6" ht="14.1" customHeight="1" x14ac:dyDescent="0.2">
      <c r="A262" s="34" t="s">
        <v>469</v>
      </c>
      <c r="B262" s="35" t="s">
        <v>470</v>
      </c>
      <c r="C262" s="36">
        <v>250</v>
      </c>
      <c r="D262" s="39">
        <v>0</v>
      </c>
      <c r="E262" s="39">
        <v>0</v>
      </c>
      <c r="F262" s="38" t="str">
        <f t="shared" si="3"/>
        <v>-</v>
      </c>
    </row>
    <row r="263" spans="1:6" ht="14.1" customHeight="1" x14ac:dyDescent="0.2">
      <c r="A263" s="34" t="s">
        <v>471</v>
      </c>
      <c r="B263" s="35" t="s">
        <v>472</v>
      </c>
      <c r="C263" s="36">
        <v>251</v>
      </c>
      <c r="D263" s="39">
        <v>0</v>
      </c>
      <c r="E263" s="39">
        <v>0</v>
      </c>
      <c r="F263" s="38" t="str">
        <f t="shared" si="3"/>
        <v>-</v>
      </c>
    </row>
    <row r="264" spans="1:6" ht="14.1" customHeight="1" x14ac:dyDescent="0.2">
      <c r="A264" s="34" t="s">
        <v>473</v>
      </c>
      <c r="B264" s="35" t="s">
        <v>474</v>
      </c>
      <c r="C264" s="36">
        <v>252</v>
      </c>
      <c r="D264" s="39">
        <v>0</v>
      </c>
      <c r="E264" s="39">
        <v>0</v>
      </c>
      <c r="F264" s="38" t="str">
        <f t="shared" si="3"/>
        <v>-</v>
      </c>
    </row>
    <row r="265" spans="1:6" ht="14.1" customHeight="1" x14ac:dyDescent="0.2">
      <c r="A265" s="34" t="s">
        <v>475</v>
      </c>
      <c r="B265" s="35" t="s">
        <v>476</v>
      </c>
      <c r="C265" s="36">
        <v>253</v>
      </c>
      <c r="D265" s="39">
        <v>0</v>
      </c>
      <c r="E265" s="39">
        <v>0</v>
      </c>
      <c r="F265" s="38" t="str">
        <f t="shared" si="3"/>
        <v>-</v>
      </c>
    </row>
    <row r="266" spans="1:6" ht="14.1" customHeight="1" x14ac:dyDescent="0.2">
      <c r="A266" s="34" t="s">
        <v>477</v>
      </c>
      <c r="B266" s="35" t="s">
        <v>478</v>
      </c>
      <c r="C266" s="36">
        <v>254</v>
      </c>
      <c r="D266" s="39">
        <v>0</v>
      </c>
      <c r="E266" s="39">
        <v>0</v>
      </c>
      <c r="F266" s="38" t="str">
        <f t="shared" si="3"/>
        <v>-</v>
      </c>
    </row>
    <row r="267" spans="1:6" ht="14.1" customHeight="1" x14ac:dyDescent="0.2">
      <c r="A267" s="34" t="s">
        <v>479</v>
      </c>
      <c r="B267" s="35" t="s">
        <v>480</v>
      </c>
      <c r="C267" s="36">
        <v>255</v>
      </c>
      <c r="D267" s="39">
        <v>0</v>
      </c>
      <c r="E267" s="39">
        <v>0</v>
      </c>
      <c r="F267" s="38" t="str">
        <f t="shared" si="3"/>
        <v>-</v>
      </c>
    </row>
    <row r="268" spans="1:6" ht="14.1" customHeight="1" x14ac:dyDescent="0.2">
      <c r="A268" s="34" t="s">
        <v>481</v>
      </c>
      <c r="B268" s="35" t="s">
        <v>482</v>
      </c>
      <c r="C268" s="36">
        <v>256</v>
      </c>
      <c r="D268" s="39">
        <v>0</v>
      </c>
      <c r="E268" s="39">
        <v>0</v>
      </c>
      <c r="F268" s="38" t="str">
        <f t="shared" si="3"/>
        <v>-</v>
      </c>
    </row>
    <row r="269" spans="1:6" ht="14.1" customHeight="1" x14ac:dyDescent="0.2">
      <c r="A269" s="34" t="s">
        <v>483</v>
      </c>
      <c r="B269" s="35" t="s">
        <v>484</v>
      </c>
      <c r="C269" s="36">
        <v>257</v>
      </c>
      <c r="D269" s="39">
        <v>0</v>
      </c>
      <c r="E269" s="39">
        <v>0</v>
      </c>
      <c r="F269" s="38" t="str">
        <f t="shared" si="3"/>
        <v>-</v>
      </c>
    </row>
    <row r="270" spans="1:6" ht="14.1" customHeight="1" x14ac:dyDescent="0.2">
      <c r="A270" s="34" t="s">
        <v>485</v>
      </c>
      <c r="B270" s="41" t="s">
        <v>486</v>
      </c>
      <c r="C270" s="36">
        <v>258</v>
      </c>
      <c r="D270" s="39">
        <v>0</v>
      </c>
      <c r="E270" s="39">
        <v>0</v>
      </c>
      <c r="F270" s="38" t="str">
        <f t="shared" si="3"/>
        <v>-</v>
      </c>
    </row>
    <row r="271" spans="1:6" ht="14.1" customHeight="1" x14ac:dyDescent="0.2">
      <c r="A271" s="34" t="s">
        <v>487</v>
      </c>
      <c r="B271" s="41" t="s">
        <v>488</v>
      </c>
      <c r="C271" s="36">
        <v>259</v>
      </c>
      <c r="D271" s="39">
        <v>0</v>
      </c>
      <c r="E271" s="39">
        <v>0</v>
      </c>
      <c r="F271" s="38" t="str">
        <f>IF(D271&gt;0,IF(E271/D271&gt;=100,"&gt;&gt;100",E271/D271*100),"-")</f>
        <v>-</v>
      </c>
    </row>
    <row r="272" spans="1:6" ht="24.95" customHeight="1" x14ac:dyDescent="0.2">
      <c r="A272" s="34" t="s">
        <v>489</v>
      </c>
      <c r="B272" s="35" t="s">
        <v>490</v>
      </c>
      <c r="C272" s="36">
        <v>260</v>
      </c>
      <c r="D272" s="39">
        <v>0</v>
      </c>
      <c r="E272" s="39">
        <v>0</v>
      </c>
      <c r="F272" s="38" t="str">
        <f t="shared" si="3"/>
        <v>-</v>
      </c>
    </row>
    <row r="273" spans="1:6" ht="24.95" customHeight="1" x14ac:dyDescent="0.2">
      <c r="A273" s="34" t="s">
        <v>491</v>
      </c>
      <c r="B273" s="35" t="s">
        <v>492</v>
      </c>
      <c r="C273" s="36">
        <v>261</v>
      </c>
      <c r="D273" s="39">
        <v>0</v>
      </c>
      <c r="E273" s="39">
        <v>0</v>
      </c>
      <c r="F273" s="38" t="str">
        <f t="shared" si="3"/>
        <v>-</v>
      </c>
    </row>
    <row r="274" spans="1:6" ht="14.1" customHeight="1" x14ac:dyDescent="0.2">
      <c r="A274" s="42"/>
      <c r="B274" s="43" t="s">
        <v>493</v>
      </c>
      <c r="C274" s="44">
        <v>262</v>
      </c>
      <c r="D274" s="37">
        <f>SUM(D240:D273)</f>
        <v>0</v>
      </c>
      <c r="E274" s="37">
        <f>SUM(E240:E273)</f>
        <v>0</v>
      </c>
      <c r="F274" s="45" t="str">
        <f t="shared" si="3"/>
        <v>-</v>
      </c>
    </row>
    <row r="275" spans="1:6" ht="18" customHeight="1" x14ac:dyDescent="0.2">
      <c r="A275" s="46" t="s">
        <v>494</v>
      </c>
      <c r="B275" s="47"/>
      <c r="C275" s="47"/>
      <c r="D275" s="47"/>
      <c r="E275" s="48"/>
      <c r="F275" s="49"/>
    </row>
    <row r="276" spans="1:6" ht="14.1" customHeight="1" x14ac:dyDescent="0.2">
      <c r="A276" s="50"/>
      <c r="B276" s="51" t="s">
        <v>495</v>
      </c>
      <c r="C276" s="52">
        <v>263</v>
      </c>
      <c r="D276" s="39">
        <v>0</v>
      </c>
      <c r="E276" s="39">
        <v>0</v>
      </c>
      <c r="F276" s="53" t="str">
        <f t="shared" ref="F276:F283" si="4">IF(D276&gt;0,IF(E276/D276&gt;=100,"&gt;&gt;100",E276/D276*100),"-")</f>
        <v>-</v>
      </c>
    </row>
    <row r="277" spans="1:6" ht="14.1" customHeight="1" x14ac:dyDescent="0.2">
      <c r="A277" s="34"/>
      <c r="B277" s="35" t="s">
        <v>496</v>
      </c>
      <c r="C277" s="36">
        <v>264</v>
      </c>
      <c r="D277" s="39">
        <v>0</v>
      </c>
      <c r="E277" s="39">
        <v>0</v>
      </c>
      <c r="F277" s="38" t="str">
        <f t="shared" si="4"/>
        <v>-</v>
      </c>
    </row>
    <row r="278" spans="1:6" ht="14.1" customHeight="1" x14ac:dyDescent="0.2">
      <c r="A278" s="34"/>
      <c r="B278" s="35" t="s">
        <v>497</v>
      </c>
      <c r="C278" s="36">
        <v>265</v>
      </c>
      <c r="D278" s="39">
        <v>0</v>
      </c>
      <c r="E278" s="39">
        <v>0</v>
      </c>
      <c r="F278" s="38" t="str">
        <f t="shared" si="4"/>
        <v>-</v>
      </c>
    </row>
    <row r="279" spans="1:6" ht="14.1" customHeight="1" x14ac:dyDescent="0.2">
      <c r="A279" s="34"/>
      <c r="B279" s="35" t="s">
        <v>498</v>
      </c>
      <c r="C279" s="36">
        <v>266</v>
      </c>
      <c r="D279" s="39">
        <v>0</v>
      </c>
      <c r="E279" s="39">
        <v>0</v>
      </c>
      <c r="F279" s="38" t="str">
        <f t="shared" si="4"/>
        <v>-</v>
      </c>
    </row>
    <row r="280" spans="1:6" ht="14.1" customHeight="1" x14ac:dyDescent="0.2">
      <c r="A280" s="34"/>
      <c r="B280" s="35" t="s">
        <v>499</v>
      </c>
      <c r="C280" s="36">
        <v>267</v>
      </c>
      <c r="D280" s="39">
        <v>0</v>
      </c>
      <c r="E280" s="39">
        <v>0</v>
      </c>
      <c r="F280" s="38" t="str">
        <f t="shared" si="4"/>
        <v>-</v>
      </c>
    </row>
    <row r="281" spans="1:6" ht="14.1" customHeight="1" x14ac:dyDescent="0.2">
      <c r="A281" s="34"/>
      <c r="B281" s="35" t="s">
        <v>500</v>
      </c>
      <c r="C281" s="36">
        <v>268</v>
      </c>
      <c r="D281" s="37">
        <f>D276+D279-D280</f>
        <v>0</v>
      </c>
      <c r="E281" s="37">
        <f>E276+E279-E280</f>
        <v>0</v>
      </c>
      <c r="F281" s="38" t="str">
        <f t="shared" si="4"/>
        <v>-</v>
      </c>
    </row>
    <row r="282" spans="1:6" ht="14.1" customHeight="1" x14ac:dyDescent="0.2">
      <c r="A282" s="34"/>
      <c r="B282" s="35" t="s">
        <v>501</v>
      </c>
      <c r="C282" s="36">
        <v>269</v>
      </c>
      <c r="D282" s="39">
        <v>0</v>
      </c>
      <c r="E282" s="39">
        <v>0</v>
      </c>
      <c r="F282" s="38" t="str">
        <f t="shared" si="4"/>
        <v>-</v>
      </c>
    </row>
    <row r="283" spans="1:6" ht="14.1" customHeight="1" x14ac:dyDescent="0.2">
      <c r="A283" s="42"/>
      <c r="B283" s="43" t="s">
        <v>502</v>
      </c>
      <c r="C283" s="44">
        <v>270</v>
      </c>
      <c r="D283" s="37">
        <f>SUM(D276:D282)</f>
        <v>0</v>
      </c>
      <c r="E283" s="37">
        <f>SUM(E276:E282)</f>
        <v>0</v>
      </c>
      <c r="F283" s="45" t="str">
        <f t="shared" si="4"/>
        <v>-</v>
      </c>
    </row>
    <row r="284" spans="1:6" ht="18" customHeight="1" x14ac:dyDescent="0.2">
      <c r="A284" s="46" t="s">
        <v>503</v>
      </c>
      <c r="B284" s="47"/>
      <c r="C284" s="47"/>
      <c r="D284" s="47"/>
      <c r="E284" s="48"/>
      <c r="F284" s="49"/>
    </row>
    <row r="285" spans="1:6" ht="14.1" customHeight="1" x14ac:dyDescent="0.2">
      <c r="A285" s="50"/>
      <c r="B285" s="51" t="s">
        <v>504</v>
      </c>
      <c r="C285" s="52">
        <v>271</v>
      </c>
      <c r="D285" s="39">
        <v>0</v>
      </c>
      <c r="E285" s="39">
        <v>0</v>
      </c>
      <c r="F285" s="53" t="str">
        <f>IF(D285&gt;0,IF(E285/D285&gt;=100,"&gt;&gt;100",E285/D285*100),"-")</f>
        <v>-</v>
      </c>
    </row>
    <row r="286" spans="1:6" ht="14.1" customHeight="1" x14ac:dyDescent="0.2">
      <c r="A286" s="34"/>
      <c r="B286" s="35" t="s">
        <v>505</v>
      </c>
      <c r="C286" s="36">
        <v>272</v>
      </c>
      <c r="D286" s="39">
        <v>0</v>
      </c>
      <c r="E286" s="39">
        <v>0</v>
      </c>
      <c r="F286" s="38" t="str">
        <f>IF(D286&gt;0,IF(E286/D286&gt;=100,"&gt;&gt;100",E286/D286*100),"-")</f>
        <v>-</v>
      </c>
    </row>
    <row r="287" spans="1:6" ht="14.1" customHeight="1" x14ac:dyDescent="0.2">
      <c r="A287" s="34"/>
      <c r="B287" s="35" t="s">
        <v>506</v>
      </c>
      <c r="C287" s="36">
        <v>273</v>
      </c>
      <c r="D287" s="39">
        <v>0</v>
      </c>
      <c r="E287" s="39">
        <v>0</v>
      </c>
      <c r="F287" s="38" t="str">
        <f>IF(D287&gt;0,IF(E287/D287&gt;=100,"&gt;&gt;100",E287/D287*100),"-")</f>
        <v>-</v>
      </c>
    </row>
    <row r="288" spans="1:6" ht="14.1" customHeight="1" x14ac:dyDescent="0.2">
      <c r="A288" s="34"/>
      <c r="B288" s="35" t="s">
        <v>507</v>
      </c>
      <c r="C288" s="36">
        <v>274</v>
      </c>
      <c r="D288" s="37">
        <f>D285+D286-D287</f>
        <v>0</v>
      </c>
      <c r="E288" s="37">
        <f>E285+E286-E287</f>
        <v>0</v>
      </c>
      <c r="F288" s="38" t="str">
        <f>IF(D288&gt;0,IF(E288/D288&gt;=100,"&gt;&gt;100",E288/D288*100),"-")</f>
        <v>-</v>
      </c>
    </row>
    <row r="289" spans="1:6" ht="14.1" customHeight="1" x14ac:dyDescent="0.2">
      <c r="A289" s="42"/>
      <c r="B289" s="43" t="s">
        <v>508</v>
      </c>
      <c r="C289" s="44">
        <v>275</v>
      </c>
      <c r="D289" s="54">
        <f>SUM(D285:D288)</f>
        <v>0</v>
      </c>
      <c r="E289" s="54">
        <f>SUM(E285:E288)</f>
        <v>0</v>
      </c>
      <c r="F289" s="45" t="str">
        <f>IF(D289&gt;0,IF(E289/D289&gt;=100,"&gt;&gt;100",E289/D289*100),"-")</f>
        <v>-</v>
      </c>
    </row>
    <row r="290" spans="1:6" ht="5.0999999999999996" customHeight="1" x14ac:dyDescent="0.2"/>
  </sheetData>
  <sheetProtection password="C79A" sheet="1" objects="1"/>
  <mergeCells count="12">
    <mergeCell ref="B5:F5"/>
    <mergeCell ref="B6:F6"/>
    <mergeCell ref="B7:F7"/>
    <mergeCell ref="A239:F239"/>
    <mergeCell ref="A275:F275"/>
    <mergeCell ref="A284:F284"/>
    <mergeCell ref="A1:B1"/>
    <mergeCell ref="C1:F1"/>
    <mergeCell ref="A2:D2"/>
    <mergeCell ref="E2:F2"/>
    <mergeCell ref="A3:D3"/>
    <mergeCell ref="B4:F4"/>
  </mergeCells>
  <conditionalFormatting sqref="D240:E274 D276:E283 D285:E289 D12:E238">
    <cfRule type="cellIs" dxfId="0" priority="1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240:E274 D276:E283 D285:E289 D12:E238">
      <formula1>0</formula1>
    </dataValidation>
  </dataValidations>
  <hyperlinks>
    <hyperlink ref="C1:F1" location="Kont!A229" tooltip="Kontrole obrasca Bilanca" display="Kontrole ––––&gt;"/>
    <hyperlink ref="A1:B1" location="RefStr!A1" tooltip="Povratak na Referentnu stranicu" display="&lt;–––– Povratak na RefStr"/>
  </hyperlinks>
  <printOptions horizontalCentered="1"/>
  <pageMargins left="0.59055118110236227" right="0.59055118110236227" top="0.78740157480314965" bottom="0.78740157480314965" header="0.39370078740157483" footer="0.59055118110236227"/>
  <pageSetup paperSize="9" scale="76" fitToHeight="0" orientation="portrait" r:id="rId1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Bil</vt:lpstr>
      <vt:lpstr>Bil!Ispis_naslova</vt:lpstr>
      <vt:lpstr>Bil!Podrucje_ispisa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Radan</dc:creator>
  <cp:lastModifiedBy>Manuela Radan</cp:lastModifiedBy>
  <dcterms:created xsi:type="dcterms:W3CDTF">2013-05-02T10:51:26Z</dcterms:created>
  <dcterms:modified xsi:type="dcterms:W3CDTF">2013-05-02T10:51:45Z</dcterms:modified>
</cp:coreProperties>
</file>